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winderby365.sharepoint.com/sites/Swinderby/General/A Staff Only/Assessments/PROGRESS TRACKERS/Progress trackers 2023 to 2024/"/>
    </mc:Choice>
  </mc:AlternateContent>
  <xr:revisionPtr revIDLastSave="15" documentId="11_9A3D324FA40B2305A1438D11439CD5B362503B18" xr6:coauthVersionLast="47" xr6:coauthVersionMax="47" xr10:uidLastSave="{5BFC97A8-C575-4221-86B5-37F87B71588C}"/>
  <bookViews>
    <workbookView xWindow="-120" yWindow="-120" windowWidth="29040" windowHeight="15720" xr2:uid="{00000000-000D-0000-FFFF-FFFF00000000}"/>
  </bookViews>
  <sheets>
    <sheet name="Governors report" sheetId="10" r:id="rId1"/>
    <sheet name="Year 1" sheetId="1" r:id="rId2"/>
    <sheet name="Year 2" sheetId="2" r:id="rId3"/>
    <sheet name="Year 3" sheetId="3" r:id="rId4"/>
    <sheet name="Year 4" sheetId="4" r:id="rId5"/>
    <sheet name="Year 5" sheetId="5" r:id="rId6"/>
    <sheet name="Year 6" sheetId="6" r:id="rId7"/>
    <sheet name="Notes" sheetId="11" r:id="rId8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2" i="6" l="1" a="1"/>
  <c r="B2" i="6" s="1"/>
  <c r="B2" i="5" a="1"/>
  <c r="B2" i="5" s="1"/>
  <c r="B2" i="4" a="1"/>
  <c r="B2" i="4" s="1"/>
  <c r="B2" i="3" a="1"/>
  <c r="B2" i="3" s="1"/>
  <c r="B2" i="2" a="1"/>
  <c r="B2" i="2" s="1"/>
  <c r="B2" i="1" a="1"/>
  <c r="B2" i="1" s="1"/>
  <c r="A26" i="3"/>
  <c r="D26" i="6"/>
  <c r="C26" i="6"/>
  <c r="B26" i="6"/>
  <c r="A26" i="6"/>
  <c r="D26" i="5"/>
  <c r="C26" i="5"/>
  <c r="F55" i="5" s="1"/>
  <c r="B26" i="5"/>
  <c r="G38" i="5" s="1"/>
  <c r="P30" i="5"/>
  <c r="D26" i="4"/>
  <c r="C26" i="4"/>
  <c r="B26" i="4"/>
  <c r="A26" i="4"/>
  <c r="D26" i="3"/>
  <c r="C26" i="3"/>
  <c r="B26" i="3"/>
  <c r="D26" i="2"/>
  <c r="J47" i="2" s="1"/>
  <c r="C26" i="2"/>
  <c r="B26" i="2"/>
  <c r="A26" i="2"/>
  <c r="J30" i="2" s="1"/>
  <c r="C26" i="1"/>
  <c r="P55" i="1" s="1"/>
  <c r="D26" i="1"/>
  <c r="P47" i="1" s="1"/>
  <c r="B26" i="1"/>
  <c r="P37" i="1" s="1"/>
  <c r="A26" i="1"/>
  <c r="P30" i="1" s="1"/>
  <c r="O29" i="6" l="1"/>
  <c r="H28" i="6"/>
  <c r="L46" i="3"/>
  <c r="F47" i="3"/>
  <c r="J30" i="4"/>
  <c r="K30" i="4"/>
  <c r="F30" i="4"/>
  <c r="E30" i="4"/>
  <c r="O28" i="4"/>
  <c r="J28" i="4"/>
  <c r="I28" i="4"/>
  <c r="J38" i="4"/>
  <c r="P38" i="4"/>
  <c r="O38" i="4"/>
  <c r="N38" i="4"/>
  <c r="M38" i="4"/>
  <c r="E38" i="4"/>
  <c r="O37" i="4"/>
  <c r="O41" i="4" s="1"/>
  <c r="N37" i="4"/>
  <c r="M37" i="4"/>
  <c r="I37" i="4"/>
  <c r="P36" i="4"/>
  <c r="K36" i="4"/>
  <c r="J36" i="4"/>
  <c r="I36" i="4"/>
  <c r="H36" i="4"/>
  <c r="J55" i="4"/>
  <c r="O55" i="4"/>
  <c r="I54" i="4"/>
  <c r="F53" i="4"/>
  <c r="J47" i="4"/>
  <c r="O47" i="4"/>
  <c r="M47" i="4"/>
  <c r="L47" i="4"/>
  <c r="K47" i="4"/>
  <c r="I47" i="4"/>
  <c r="P46" i="4"/>
  <c r="N46" i="4"/>
  <c r="M46" i="4"/>
  <c r="K46" i="4"/>
  <c r="J46" i="4"/>
  <c r="E46" i="4"/>
  <c r="O45" i="4"/>
  <c r="M45" i="4"/>
  <c r="L45" i="4"/>
  <c r="K45" i="4"/>
  <c r="F45" i="4"/>
  <c r="H47" i="5"/>
  <c r="J47" i="5"/>
  <c r="J38" i="6"/>
  <c r="P38" i="6"/>
  <c r="E38" i="6"/>
  <c r="N37" i="6"/>
  <c r="K36" i="6"/>
  <c r="H36" i="6"/>
  <c r="J55" i="6"/>
  <c r="K53" i="6"/>
  <c r="H53" i="6"/>
  <c r="J47" i="6"/>
  <c r="P47" i="6"/>
  <c r="M47" i="6"/>
  <c r="E47" i="6"/>
  <c r="N46" i="6"/>
  <c r="F46" i="6"/>
  <c r="O45" i="6"/>
  <c r="G45" i="6"/>
  <c r="N54" i="6"/>
  <c r="E55" i="6"/>
  <c r="P55" i="6"/>
  <c r="E30" i="6"/>
  <c r="H46" i="5"/>
  <c r="J46" i="5"/>
  <c r="J38" i="5"/>
  <c r="G29" i="5"/>
  <c r="H29" i="5"/>
  <c r="H30" i="5"/>
  <c r="I30" i="5"/>
  <c r="E28" i="5"/>
  <c r="I28" i="5"/>
  <c r="J28" i="5"/>
  <c r="K37" i="3"/>
  <c r="O38" i="3"/>
  <c r="J38" i="3"/>
  <c r="M36" i="3"/>
  <c r="J54" i="3"/>
  <c r="P55" i="3"/>
  <c r="F55" i="3"/>
  <c r="N53" i="3"/>
  <c r="J55" i="2"/>
  <c r="F55" i="2"/>
  <c r="F54" i="2"/>
  <c r="P53" i="2"/>
  <c r="J38" i="2"/>
  <c r="F38" i="2"/>
  <c r="E37" i="2"/>
  <c r="F36" i="6"/>
  <c r="H37" i="6"/>
  <c r="N38" i="6"/>
  <c r="L45" i="6"/>
  <c r="K46" i="6"/>
  <c r="K47" i="6"/>
  <c r="F53" i="6"/>
  <c r="H54" i="6"/>
  <c r="N55" i="6"/>
  <c r="G36" i="6"/>
  <c r="I37" i="6"/>
  <c r="O38" i="6"/>
  <c r="M45" i="6"/>
  <c r="M46" i="6"/>
  <c r="L47" i="6"/>
  <c r="G53" i="6"/>
  <c r="I54" i="6"/>
  <c r="O55" i="6"/>
  <c r="I36" i="6"/>
  <c r="O37" i="6"/>
  <c r="E45" i="6"/>
  <c r="P45" i="6"/>
  <c r="O46" i="6"/>
  <c r="N47" i="6"/>
  <c r="I53" i="6"/>
  <c r="O54" i="6"/>
  <c r="J36" i="6"/>
  <c r="P37" i="6"/>
  <c r="F45" i="6"/>
  <c r="E46" i="6"/>
  <c r="P46" i="6"/>
  <c r="O47" i="6"/>
  <c r="J53" i="6"/>
  <c r="P54" i="6"/>
  <c r="P36" i="6"/>
  <c r="F38" i="6"/>
  <c r="H45" i="6"/>
  <c r="G46" i="6"/>
  <c r="F47" i="6"/>
  <c r="P53" i="6"/>
  <c r="F55" i="6"/>
  <c r="G38" i="6"/>
  <c r="I45" i="6"/>
  <c r="H46" i="6"/>
  <c r="G47" i="6"/>
  <c r="E54" i="6"/>
  <c r="G55" i="6"/>
  <c r="E37" i="6"/>
  <c r="K28" i="6"/>
  <c r="F37" i="6"/>
  <c r="L38" i="6"/>
  <c r="J45" i="6"/>
  <c r="I46" i="6"/>
  <c r="H47" i="6"/>
  <c r="F54" i="6"/>
  <c r="L55" i="6"/>
  <c r="G37" i="6"/>
  <c r="M38" i="6"/>
  <c r="K45" i="6"/>
  <c r="J46" i="6"/>
  <c r="J50" i="6" s="1"/>
  <c r="I47" i="6"/>
  <c r="G54" i="6"/>
  <c r="M55" i="6"/>
  <c r="M46" i="5"/>
  <c r="F47" i="5"/>
  <c r="G30" i="5"/>
  <c r="N45" i="5"/>
  <c r="I47" i="5"/>
  <c r="O45" i="5"/>
  <c r="K47" i="5"/>
  <c r="F28" i="5"/>
  <c r="J30" i="5"/>
  <c r="I46" i="5"/>
  <c r="P47" i="5"/>
  <c r="L46" i="5"/>
  <c r="J45" i="5"/>
  <c r="I29" i="5"/>
  <c r="L45" i="5"/>
  <c r="G47" i="5"/>
  <c r="K45" i="5"/>
  <c r="J29" i="5"/>
  <c r="M45" i="5"/>
  <c r="G45" i="4"/>
  <c r="K53" i="4"/>
  <c r="E55" i="4"/>
  <c r="G29" i="4"/>
  <c r="P54" i="4"/>
  <c r="E37" i="4"/>
  <c r="P47" i="4"/>
  <c r="E28" i="4"/>
  <c r="M29" i="4"/>
  <c r="E36" i="4"/>
  <c r="F37" i="4"/>
  <c r="G38" i="4"/>
  <c r="H45" i="4"/>
  <c r="G46" i="4"/>
  <c r="F47" i="4"/>
  <c r="O53" i="4"/>
  <c r="F55" i="4"/>
  <c r="O30" i="4"/>
  <c r="H29" i="4"/>
  <c r="F38" i="4"/>
  <c r="E47" i="4"/>
  <c r="F28" i="4"/>
  <c r="N29" i="4"/>
  <c r="F36" i="4"/>
  <c r="G37" i="4"/>
  <c r="K38" i="4"/>
  <c r="I45" i="4"/>
  <c r="H46" i="4"/>
  <c r="G47" i="4"/>
  <c r="P53" i="4"/>
  <c r="G55" i="4"/>
  <c r="P28" i="4"/>
  <c r="J53" i="4"/>
  <c r="P30" i="4"/>
  <c r="F46" i="4"/>
  <c r="H28" i="4"/>
  <c r="P29" i="4"/>
  <c r="G36" i="4"/>
  <c r="H37" i="4"/>
  <c r="L38" i="4"/>
  <c r="J45" i="4"/>
  <c r="I46" i="4"/>
  <c r="H47" i="4"/>
  <c r="F54" i="4"/>
  <c r="K55" i="4"/>
  <c r="G54" i="4"/>
  <c r="L55" i="4"/>
  <c r="E53" i="4"/>
  <c r="H54" i="4"/>
  <c r="N55" i="4"/>
  <c r="H53" i="4"/>
  <c r="M54" i="4"/>
  <c r="P55" i="4"/>
  <c r="L30" i="4"/>
  <c r="F29" i="4"/>
  <c r="N30" i="4"/>
  <c r="O36" i="4"/>
  <c r="P37" i="4"/>
  <c r="P41" i="4" s="1"/>
  <c r="E45" i="4"/>
  <c r="P45" i="4"/>
  <c r="O46" i="4"/>
  <c r="N47" i="4"/>
  <c r="I53" i="4"/>
  <c r="N54" i="4"/>
  <c r="K54" i="3"/>
  <c r="J45" i="3"/>
  <c r="L45" i="3"/>
  <c r="H37" i="3"/>
  <c r="O47" i="3"/>
  <c r="J37" i="3"/>
  <c r="J41" i="3" s="1"/>
  <c r="N45" i="3"/>
  <c r="P47" i="3"/>
  <c r="H55" i="3"/>
  <c r="O36" i="3"/>
  <c r="G37" i="3"/>
  <c r="J47" i="3"/>
  <c r="M45" i="3"/>
  <c r="F38" i="3"/>
  <c r="G46" i="3"/>
  <c r="J53" i="3"/>
  <c r="I55" i="3"/>
  <c r="H38" i="3"/>
  <c r="H46" i="3"/>
  <c r="L53" i="3"/>
  <c r="J55" i="3"/>
  <c r="I38" i="3"/>
  <c r="J46" i="3"/>
  <c r="M53" i="3"/>
  <c r="O55" i="3"/>
  <c r="K46" i="3"/>
  <c r="G54" i="3"/>
  <c r="N36" i="3"/>
  <c r="P38" i="3"/>
  <c r="H47" i="3"/>
  <c r="H54" i="3"/>
  <c r="I47" i="3"/>
  <c r="J45" i="2"/>
  <c r="H28" i="2"/>
  <c r="P29" i="2"/>
  <c r="G36" i="2"/>
  <c r="H37" i="2"/>
  <c r="M38" i="2"/>
  <c r="K45" i="2"/>
  <c r="J46" i="2"/>
  <c r="J50" i="2" s="1"/>
  <c r="I47" i="2"/>
  <c r="G54" i="2"/>
  <c r="M55" i="2"/>
  <c r="F47" i="2"/>
  <c r="G37" i="2"/>
  <c r="I46" i="2"/>
  <c r="I28" i="2"/>
  <c r="E30" i="2"/>
  <c r="H36" i="2"/>
  <c r="I37" i="2"/>
  <c r="N38" i="2"/>
  <c r="L45" i="2"/>
  <c r="K46" i="2"/>
  <c r="K47" i="2"/>
  <c r="F53" i="2"/>
  <c r="H54" i="2"/>
  <c r="N55" i="2"/>
  <c r="H29" i="2"/>
  <c r="G46" i="2"/>
  <c r="O29" i="2"/>
  <c r="L38" i="2"/>
  <c r="J28" i="2"/>
  <c r="F30" i="2"/>
  <c r="I36" i="2"/>
  <c r="M37" i="2"/>
  <c r="O38" i="2"/>
  <c r="M45" i="2"/>
  <c r="M46" i="2"/>
  <c r="L47" i="2"/>
  <c r="G53" i="2"/>
  <c r="I54" i="2"/>
  <c r="O55" i="2"/>
  <c r="G28" i="2"/>
  <c r="P28" i="2"/>
  <c r="L30" i="2"/>
  <c r="J36" i="2"/>
  <c r="N37" i="2"/>
  <c r="P38" i="2"/>
  <c r="O45" i="2"/>
  <c r="N46" i="2"/>
  <c r="M47" i="2"/>
  <c r="H53" i="2"/>
  <c r="N54" i="2"/>
  <c r="P55" i="2"/>
  <c r="M30" i="2"/>
  <c r="K36" i="2"/>
  <c r="O37" i="2"/>
  <c r="E45" i="2"/>
  <c r="P45" i="2"/>
  <c r="O46" i="2"/>
  <c r="N47" i="2"/>
  <c r="I53" i="2"/>
  <c r="O54" i="2"/>
  <c r="E29" i="2"/>
  <c r="N30" i="2"/>
  <c r="O36" i="2"/>
  <c r="F45" i="2"/>
  <c r="E46" i="2"/>
  <c r="P46" i="2"/>
  <c r="O47" i="2"/>
  <c r="J53" i="2"/>
  <c r="P54" i="2"/>
  <c r="F29" i="2"/>
  <c r="F33" i="2" s="1"/>
  <c r="P37" i="2"/>
  <c r="G29" i="2"/>
  <c r="O30" i="2"/>
  <c r="P36" i="2"/>
  <c r="E38" i="2"/>
  <c r="G45" i="2"/>
  <c r="F46" i="2"/>
  <c r="E47" i="2"/>
  <c r="P47" i="2"/>
  <c r="K53" i="2"/>
  <c r="E55" i="2"/>
  <c r="H45" i="2"/>
  <c r="F28" i="2"/>
  <c r="N29" i="2"/>
  <c r="E36" i="2"/>
  <c r="F37" i="2"/>
  <c r="G38" i="2"/>
  <c r="I45" i="2"/>
  <c r="H46" i="2"/>
  <c r="G47" i="2"/>
  <c r="E54" i="2"/>
  <c r="G55" i="2"/>
  <c r="P30" i="2"/>
  <c r="F36" i="2"/>
  <c r="H47" i="2"/>
  <c r="L55" i="2"/>
  <c r="I54" i="5"/>
  <c r="I55" i="5"/>
  <c r="J53" i="5"/>
  <c r="K53" i="5"/>
  <c r="J55" i="5"/>
  <c r="N53" i="5"/>
  <c r="O53" i="5"/>
  <c r="H54" i="5"/>
  <c r="K55" i="5"/>
  <c r="L54" i="5"/>
  <c r="M54" i="5"/>
  <c r="H55" i="5"/>
  <c r="L36" i="5"/>
  <c r="K38" i="5"/>
  <c r="I36" i="5"/>
  <c r="J36" i="5"/>
  <c r="K36" i="5"/>
  <c r="P38" i="5"/>
  <c r="J37" i="5"/>
  <c r="I37" i="5"/>
  <c r="K37" i="5"/>
  <c r="L37" i="5"/>
  <c r="N30" i="3"/>
  <c r="M29" i="3"/>
  <c r="J28" i="3"/>
  <c r="P30" i="3"/>
  <c r="E28" i="3"/>
  <c r="J29" i="3"/>
  <c r="L29" i="3"/>
  <c r="I28" i="3"/>
  <c r="K29" i="3"/>
  <c r="O30" i="3"/>
  <c r="K30" i="3"/>
  <c r="H29" i="3"/>
  <c r="J30" i="3"/>
  <c r="G29" i="3"/>
  <c r="I30" i="3"/>
  <c r="O28" i="3"/>
  <c r="H30" i="3"/>
  <c r="M28" i="3"/>
  <c r="E30" i="3"/>
  <c r="L28" i="3"/>
  <c r="N28" i="3"/>
  <c r="F30" i="3"/>
  <c r="E29" i="6"/>
  <c r="G30" i="6"/>
  <c r="F29" i="6"/>
  <c r="L30" i="6"/>
  <c r="K28" i="5"/>
  <c r="K29" i="5"/>
  <c r="K30" i="5"/>
  <c r="M36" i="5"/>
  <c r="M37" i="5"/>
  <c r="J54" i="5"/>
  <c r="P55" i="5"/>
  <c r="G29" i="6"/>
  <c r="M30" i="6"/>
  <c r="L28" i="5"/>
  <c r="L29" i="5"/>
  <c r="L30" i="5"/>
  <c r="N36" i="5"/>
  <c r="E38" i="5"/>
  <c r="E53" i="5"/>
  <c r="K54" i="5"/>
  <c r="F28" i="6"/>
  <c r="H29" i="6"/>
  <c r="N30" i="6"/>
  <c r="M28" i="5"/>
  <c r="M29" i="5"/>
  <c r="O30" i="5"/>
  <c r="O36" i="5"/>
  <c r="F38" i="5"/>
  <c r="G28" i="6"/>
  <c r="I29" i="6"/>
  <c r="O30" i="6"/>
  <c r="F30" i="6"/>
  <c r="N29" i="5"/>
  <c r="P36" i="5"/>
  <c r="N29" i="6"/>
  <c r="P30" i="6"/>
  <c r="N30" i="5"/>
  <c r="P29" i="5"/>
  <c r="P33" i="5" s="1"/>
  <c r="F29" i="5"/>
  <c r="H28" i="5"/>
  <c r="O29" i="5"/>
  <c r="E29" i="5"/>
  <c r="G28" i="5"/>
  <c r="M30" i="5"/>
  <c r="N28" i="5"/>
  <c r="L53" i="5"/>
  <c r="I28" i="6"/>
  <c r="J30" i="6"/>
  <c r="L29" i="6"/>
  <c r="N28" i="6"/>
  <c r="I30" i="6"/>
  <c r="K29" i="6"/>
  <c r="M28" i="6"/>
  <c r="H30" i="6"/>
  <c r="J29" i="6"/>
  <c r="L28" i="6"/>
  <c r="K30" i="6"/>
  <c r="M29" i="6"/>
  <c r="O28" i="6"/>
  <c r="E28" i="6"/>
  <c r="P28" i="6"/>
  <c r="N38" i="5"/>
  <c r="P37" i="5"/>
  <c r="F37" i="5"/>
  <c r="H36" i="5"/>
  <c r="M38" i="5"/>
  <c r="O37" i="5"/>
  <c r="E37" i="5"/>
  <c r="G36" i="5"/>
  <c r="L38" i="5"/>
  <c r="N37" i="5"/>
  <c r="O38" i="5"/>
  <c r="N55" i="5"/>
  <c r="P54" i="5"/>
  <c r="F54" i="5"/>
  <c r="F58" i="5" s="1"/>
  <c r="H53" i="5"/>
  <c r="M55" i="5"/>
  <c r="O54" i="5"/>
  <c r="E54" i="5"/>
  <c r="G53" i="5"/>
  <c r="L55" i="5"/>
  <c r="N54" i="5"/>
  <c r="P53" i="5"/>
  <c r="F53" i="5"/>
  <c r="O55" i="5"/>
  <c r="E55" i="5"/>
  <c r="G54" i="5"/>
  <c r="I53" i="5"/>
  <c r="O28" i="5"/>
  <c r="E30" i="5"/>
  <c r="E36" i="5"/>
  <c r="G37" i="5"/>
  <c r="G41" i="5" s="1"/>
  <c r="H38" i="5"/>
  <c r="N47" i="5"/>
  <c r="P46" i="5"/>
  <c r="F46" i="5"/>
  <c r="H45" i="5"/>
  <c r="M47" i="5"/>
  <c r="O46" i="5"/>
  <c r="E46" i="5"/>
  <c r="L47" i="5"/>
  <c r="P45" i="5"/>
  <c r="G45" i="5"/>
  <c r="N46" i="5"/>
  <c r="F45" i="5"/>
  <c r="O47" i="5"/>
  <c r="E47" i="5"/>
  <c r="G46" i="5"/>
  <c r="I45" i="5"/>
  <c r="P28" i="5"/>
  <c r="F30" i="5"/>
  <c r="F36" i="5"/>
  <c r="H37" i="5"/>
  <c r="I38" i="5"/>
  <c r="E45" i="5"/>
  <c r="K46" i="5"/>
  <c r="M53" i="5"/>
  <c r="G55" i="5"/>
  <c r="J28" i="6"/>
  <c r="P29" i="6"/>
  <c r="E36" i="6"/>
  <c r="O36" i="6"/>
  <c r="M37" i="6"/>
  <c r="K38" i="6"/>
  <c r="E53" i="6"/>
  <c r="O53" i="6"/>
  <c r="M54" i="6"/>
  <c r="K55" i="6"/>
  <c r="L36" i="6"/>
  <c r="J37" i="6"/>
  <c r="H38" i="6"/>
  <c r="L53" i="6"/>
  <c r="J54" i="6"/>
  <c r="H55" i="6"/>
  <c r="M53" i="6"/>
  <c r="K54" i="6"/>
  <c r="I55" i="6"/>
  <c r="M36" i="6"/>
  <c r="K37" i="6"/>
  <c r="I38" i="6"/>
  <c r="N36" i="6"/>
  <c r="L37" i="6"/>
  <c r="N45" i="6"/>
  <c r="L46" i="6"/>
  <c r="N53" i="6"/>
  <c r="L54" i="6"/>
  <c r="E36" i="3"/>
  <c r="N38" i="3"/>
  <c r="P37" i="3"/>
  <c r="F37" i="3"/>
  <c r="H36" i="3"/>
  <c r="M38" i="3"/>
  <c r="E37" i="3"/>
  <c r="G36" i="3"/>
  <c r="O37" i="3"/>
  <c r="N37" i="3"/>
  <c r="L38" i="3"/>
  <c r="P36" i="3"/>
  <c r="F36" i="3"/>
  <c r="K38" i="3"/>
  <c r="G38" i="3"/>
  <c r="I37" i="3"/>
  <c r="K36" i="3"/>
  <c r="L37" i="3"/>
  <c r="N55" i="3"/>
  <c r="P54" i="3"/>
  <c r="P58" i="3" s="1"/>
  <c r="F54" i="3"/>
  <c r="F58" i="3" s="1"/>
  <c r="H53" i="3"/>
  <c r="O54" i="3"/>
  <c r="E54" i="3"/>
  <c r="G53" i="3"/>
  <c r="P53" i="3"/>
  <c r="F53" i="3"/>
  <c r="M54" i="3"/>
  <c r="O53" i="3"/>
  <c r="E53" i="3"/>
  <c r="M55" i="3"/>
  <c r="L55" i="3"/>
  <c r="K55" i="3"/>
  <c r="N54" i="3"/>
  <c r="G55" i="3"/>
  <c r="I54" i="3"/>
  <c r="K53" i="3"/>
  <c r="J36" i="3"/>
  <c r="M37" i="3"/>
  <c r="L54" i="3"/>
  <c r="L58" i="3" s="1"/>
  <c r="I36" i="3"/>
  <c r="N47" i="3"/>
  <c r="P46" i="3"/>
  <c r="F46" i="3"/>
  <c r="F50" i="3" s="1"/>
  <c r="H45" i="3"/>
  <c r="M47" i="3"/>
  <c r="O46" i="3"/>
  <c r="E46" i="3"/>
  <c r="G45" i="3"/>
  <c r="L47" i="3"/>
  <c r="K47" i="3"/>
  <c r="M46" i="3"/>
  <c r="E45" i="3"/>
  <c r="F45" i="3"/>
  <c r="O45" i="3"/>
  <c r="N46" i="3"/>
  <c r="P45" i="3"/>
  <c r="G47" i="3"/>
  <c r="I46" i="3"/>
  <c r="K45" i="3"/>
  <c r="L36" i="3"/>
  <c r="E38" i="3"/>
  <c r="I45" i="3"/>
  <c r="E47" i="3"/>
  <c r="I53" i="3"/>
  <c r="E55" i="3"/>
  <c r="K28" i="3"/>
  <c r="I29" i="3"/>
  <c r="G30" i="3"/>
  <c r="G28" i="4"/>
  <c r="E29" i="4"/>
  <c r="O29" i="4"/>
  <c r="M30" i="4"/>
  <c r="G53" i="4"/>
  <c r="E54" i="4"/>
  <c r="O54" i="4"/>
  <c r="O58" i="4" s="1"/>
  <c r="M55" i="4"/>
  <c r="G30" i="4"/>
  <c r="F28" i="3"/>
  <c r="N29" i="3"/>
  <c r="L30" i="3"/>
  <c r="L28" i="4"/>
  <c r="J29" i="4"/>
  <c r="H30" i="4"/>
  <c r="L36" i="4"/>
  <c r="J37" i="4"/>
  <c r="H38" i="4"/>
  <c r="L53" i="4"/>
  <c r="J54" i="4"/>
  <c r="H55" i="4"/>
  <c r="P28" i="3"/>
  <c r="G28" i="3"/>
  <c r="E29" i="3"/>
  <c r="K29" i="4"/>
  <c r="I30" i="4"/>
  <c r="M36" i="4"/>
  <c r="K37" i="4"/>
  <c r="I38" i="4"/>
  <c r="M53" i="4"/>
  <c r="K54" i="4"/>
  <c r="I55" i="4"/>
  <c r="K28" i="4"/>
  <c r="I29" i="4"/>
  <c r="O29" i="3"/>
  <c r="M30" i="3"/>
  <c r="M28" i="4"/>
  <c r="H28" i="3"/>
  <c r="F29" i="3"/>
  <c r="P29" i="3"/>
  <c r="N28" i="4"/>
  <c r="L29" i="4"/>
  <c r="N36" i="4"/>
  <c r="L37" i="4"/>
  <c r="N45" i="4"/>
  <c r="L46" i="4"/>
  <c r="N53" i="4"/>
  <c r="L54" i="4"/>
  <c r="E28" i="2"/>
  <c r="O28" i="2"/>
  <c r="M29" i="2"/>
  <c r="K30" i="2"/>
  <c r="K38" i="2"/>
  <c r="E53" i="2"/>
  <c r="O53" i="2"/>
  <c r="M54" i="2"/>
  <c r="K55" i="2"/>
  <c r="K28" i="2"/>
  <c r="I29" i="2"/>
  <c r="G30" i="2"/>
  <c r="J29" i="2"/>
  <c r="J37" i="2"/>
  <c r="L53" i="2"/>
  <c r="J54" i="2"/>
  <c r="H55" i="2"/>
  <c r="H30" i="2"/>
  <c r="M28" i="2"/>
  <c r="K29" i="2"/>
  <c r="M36" i="2"/>
  <c r="K37" i="2"/>
  <c r="I38" i="2"/>
  <c r="M53" i="2"/>
  <c r="I55" i="2"/>
  <c r="L28" i="2"/>
  <c r="L36" i="2"/>
  <c r="H38" i="2"/>
  <c r="I30" i="2"/>
  <c r="K54" i="2"/>
  <c r="N28" i="2"/>
  <c r="L29" i="2"/>
  <c r="L33" i="2" s="1"/>
  <c r="N36" i="2"/>
  <c r="L37" i="2"/>
  <c r="N45" i="2"/>
  <c r="L46" i="2"/>
  <c r="N53" i="2"/>
  <c r="L54" i="2"/>
  <c r="K45" i="1"/>
  <c r="G46" i="1"/>
  <c r="G47" i="1"/>
  <c r="E45" i="1"/>
  <c r="I45" i="1"/>
  <c r="M45" i="1"/>
  <c r="E46" i="1"/>
  <c r="I46" i="1"/>
  <c r="M46" i="1"/>
  <c r="E47" i="1"/>
  <c r="I47" i="1"/>
  <c r="M47" i="1"/>
  <c r="G45" i="1"/>
  <c r="O45" i="1"/>
  <c r="O46" i="1"/>
  <c r="O47" i="1"/>
  <c r="F45" i="1"/>
  <c r="J45" i="1"/>
  <c r="N45" i="1"/>
  <c r="F46" i="1"/>
  <c r="J46" i="1"/>
  <c r="N46" i="1"/>
  <c r="F47" i="1"/>
  <c r="J47" i="1"/>
  <c r="N47" i="1"/>
  <c r="K46" i="1"/>
  <c r="K47" i="1"/>
  <c r="H45" i="1"/>
  <c r="L45" i="1"/>
  <c r="P45" i="1"/>
  <c r="H46" i="1"/>
  <c r="L46" i="1"/>
  <c r="P46" i="1"/>
  <c r="P50" i="1" s="1"/>
  <c r="H47" i="1"/>
  <c r="L47" i="1"/>
  <c r="I53" i="1"/>
  <c r="M54" i="1"/>
  <c r="M53" i="1"/>
  <c r="E55" i="1"/>
  <c r="E54" i="1"/>
  <c r="I55" i="1"/>
  <c r="E53" i="1"/>
  <c r="I54" i="1"/>
  <c r="M55" i="1"/>
  <c r="F53" i="1"/>
  <c r="J53" i="1"/>
  <c r="N53" i="1"/>
  <c r="F54" i="1"/>
  <c r="J54" i="1"/>
  <c r="N54" i="1"/>
  <c r="F55" i="1"/>
  <c r="J55" i="1"/>
  <c r="N55" i="1"/>
  <c r="G53" i="1"/>
  <c r="K53" i="1"/>
  <c r="O53" i="1"/>
  <c r="G54" i="1"/>
  <c r="K54" i="1"/>
  <c r="O54" i="1"/>
  <c r="G55" i="1"/>
  <c r="K55" i="1"/>
  <c r="O55" i="1"/>
  <c r="H53" i="1"/>
  <c r="L53" i="1"/>
  <c r="P53" i="1"/>
  <c r="H54" i="1"/>
  <c r="L54" i="1"/>
  <c r="P54" i="1"/>
  <c r="P58" i="1" s="1"/>
  <c r="H55" i="1"/>
  <c r="L55" i="1"/>
  <c r="E28" i="1"/>
  <c r="K28" i="1"/>
  <c r="H29" i="1"/>
  <c r="M30" i="1"/>
  <c r="E29" i="1"/>
  <c r="L28" i="1"/>
  <c r="L29" i="1"/>
  <c r="G28" i="1"/>
  <c r="O28" i="1"/>
  <c r="P29" i="1"/>
  <c r="P33" i="1" s="1"/>
  <c r="H28" i="1"/>
  <c r="P28" i="1"/>
  <c r="I30" i="1"/>
  <c r="I29" i="1"/>
  <c r="M29" i="1"/>
  <c r="F30" i="1"/>
  <c r="J30" i="1"/>
  <c r="N30" i="1"/>
  <c r="E30" i="1"/>
  <c r="I28" i="1"/>
  <c r="M28" i="1"/>
  <c r="F29" i="1"/>
  <c r="J29" i="1"/>
  <c r="N29" i="1"/>
  <c r="G30" i="1"/>
  <c r="K30" i="1"/>
  <c r="O30" i="1"/>
  <c r="F28" i="1"/>
  <c r="J28" i="1"/>
  <c r="N28" i="1"/>
  <c r="G29" i="1"/>
  <c r="K29" i="1"/>
  <c r="O29" i="1"/>
  <c r="H30" i="1"/>
  <c r="L30" i="1"/>
  <c r="E36" i="1"/>
  <c r="E38" i="1"/>
  <c r="M38" i="1"/>
  <c r="I36" i="1"/>
  <c r="I38" i="1"/>
  <c r="G38" i="1"/>
  <c r="M36" i="1"/>
  <c r="K38" i="1"/>
  <c r="J36" i="1"/>
  <c r="E37" i="1"/>
  <c r="I37" i="1"/>
  <c r="M37" i="1"/>
  <c r="G36" i="1"/>
  <c r="K36" i="1"/>
  <c r="O36" i="1"/>
  <c r="F38" i="1"/>
  <c r="H38" i="1"/>
  <c r="J38" i="1"/>
  <c r="L38" i="1"/>
  <c r="N38" i="1"/>
  <c r="P38" i="1"/>
  <c r="O38" i="1"/>
  <c r="F36" i="1"/>
  <c r="N36" i="1"/>
  <c r="G37" i="1"/>
  <c r="K37" i="1"/>
  <c r="O37" i="1"/>
  <c r="H36" i="1"/>
  <c r="L36" i="1"/>
  <c r="P36" i="1"/>
  <c r="F37" i="1"/>
  <c r="H37" i="1"/>
  <c r="J37" i="1"/>
  <c r="L37" i="1"/>
  <c r="N37" i="1"/>
  <c r="M58" i="2" l="1"/>
  <c r="K58" i="4"/>
  <c r="J58" i="4"/>
  <c r="J58" i="3"/>
  <c r="O41" i="6"/>
  <c r="F33" i="4"/>
  <c r="J48" i="4"/>
  <c r="J50" i="4"/>
  <c r="P50" i="4"/>
  <c r="P56" i="2"/>
  <c r="N41" i="2"/>
  <c r="F41" i="2"/>
  <c r="E48" i="2"/>
  <c r="J48" i="2"/>
  <c r="F58" i="2"/>
  <c r="E31" i="2"/>
  <c r="N56" i="2"/>
  <c r="M39" i="2"/>
  <c r="O48" i="2"/>
  <c r="F31" i="2"/>
  <c r="N39" i="2"/>
  <c r="I50" i="3"/>
  <c r="P50" i="3"/>
  <c r="I33" i="3"/>
  <c r="I58" i="3"/>
  <c r="O41" i="3"/>
  <c r="H58" i="3"/>
  <c r="I56" i="3"/>
  <c r="N50" i="6"/>
  <c r="I50" i="4"/>
  <c r="O48" i="4"/>
  <c r="F58" i="4"/>
  <c r="M39" i="4"/>
  <c r="E50" i="6"/>
  <c r="P50" i="6"/>
  <c r="M50" i="6"/>
  <c r="M31" i="2"/>
  <c r="F41" i="3"/>
  <c r="L41" i="2"/>
  <c r="M33" i="2"/>
  <c r="N33" i="2"/>
  <c r="F50" i="2"/>
  <c r="J50" i="3"/>
  <c r="M50" i="4"/>
  <c r="O50" i="3"/>
  <c r="I41" i="3"/>
  <c r="I48" i="3"/>
  <c r="O56" i="2"/>
  <c r="F50" i="4"/>
  <c r="G48" i="6"/>
  <c r="E56" i="2"/>
  <c r="J39" i="3"/>
  <c r="H41" i="3"/>
  <c r="G50" i="5"/>
  <c r="M50" i="5"/>
  <c r="J41" i="5"/>
  <c r="J50" i="5"/>
  <c r="E39" i="2"/>
  <c r="M48" i="2"/>
  <c r="F50" i="5"/>
  <c r="G33" i="5"/>
  <c r="O48" i="6"/>
  <c r="F50" i="6"/>
  <c r="F48" i="6"/>
  <c r="M48" i="6"/>
  <c r="N33" i="3"/>
  <c r="K33" i="2"/>
  <c r="H48" i="5"/>
  <c r="O58" i="2"/>
  <c r="F48" i="3"/>
  <c r="O58" i="3"/>
  <c r="P41" i="5"/>
  <c r="P39" i="2"/>
  <c r="N58" i="2"/>
  <c r="O50" i="4"/>
  <c r="H50" i="5"/>
  <c r="P33" i="3"/>
  <c r="P48" i="4"/>
  <c r="H39" i="3"/>
  <c r="P41" i="2"/>
  <c r="J48" i="5"/>
  <c r="M48" i="4"/>
  <c r="N31" i="2"/>
  <c r="K50" i="3"/>
  <c r="K58" i="2"/>
  <c r="O31" i="2"/>
  <c r="G50" i="3"/>
  <c r="O41" i="2"/>
  <c r="F56" i="2"/>
  <c r="M56" i="6"/>
  <c r="J58" i="6"/>
  <c r="G56" i="6"/>
  <c r="F41" i="6"/>
  <c r="G39" i="6"/>
  <c r="E41" i="6"/>
  <c r="M41" i="6"/>
  <c r="O39" i="6"/>
  <c r="P41" i="6"/>
  <c r="E33" i="6"/>
  <c r="G39" i="4"/>
  <c r="M41" i="4"/>
  <c r="J41" i="6"/>
  <c r="P39" i="6"/>
  <c r="L41" i="6"/>
  <c r="M58" i="6"/>
  <c r="G58" i="6"/>
  <c r="P58" i="6"/>
  <c r="P56" i="6"/>
  <c r="F56" i="4"/>
  <c r="P39" i="4"/>
  <c r="L41" i="4"/>
  <c r="F39" i="4"/>
  <c r="O39" i="4"/>
  <c r="G41" i="4"/>
  <c r="N50" i="4"/>
  <c r="N41" i="4"/>
  <c r="N39" i="4"/>
  <c r="N48" i="4"/>
  <c r="N58" i="4"/>
  <c r="N56" i="4"/>
  <c r="K48" i="4"/>
  <c r="K41" i="4"/>
  <c r="K50" i="4"/>
  <c r="E48" i="4"/>
  <c r="E41" i="4"/>
  <c r="E39" i="4"/>
  <c r="E33" i="4"/>
  <c r="N33" i="4"/>
  <c r="M31" i="4"/>
  <c r="P31" i="4"/>
  <c r="F31" i="4"/>
  <c r="L33" i="4"/>
  <c r="J33" i="4"/>
  <c r="P33" i="4"/>
  <c r="K33" i="4"/>
  <c r="N31" i="4"/>
  <c r="O33" i="4"/>
  <c r="G56" i="4"/>
  <c r="G58" i="4"/>
  <c r="L58" i="4"/>
  <c r="E50" i="4"/>
  <c r="E58" i="4"/>
  <c r="L31" i="4"/>
  <c r="L48" i="3"/>
  <c r="L50" i="3"/>
  <c r="P50" i="2"/>
  <c r="N50" i="2"/>
  <c r="G50" i="4"/>
  <c r="I50" i="6"/>
  <c r="J48" i="6"/>
  <c r="F56" i="6"/>
  <c r="K48" i="6"/>
  <c r="E58" i="6"/>
  <c r="E56" i="6"/>
  <c r="E39" i="6"/>
  <c r="N56" i="6"/>
  <c r="N41" i="6"/>
  <c r="N48" i="6"/>
  <c r="N39" i="6"/>
  <c r="F58" i="6"/>
  <c r="O58" i="6"/>
  <c r="O56" i="6"/>
  <c r="N58" i="6"/>
  <c r="L58" i="6"/>
  <c r="M33" i="6"/>
  <c r="N50" i="5"/>
  <c r="K50" i="5"/>
  <c r="O50" i="5"/>
  <c r="P50" i="5"/>
  <c r="I48" i="5"/>
  <c r="L50" i="5"/>
  <c r="E50" i="5"/>
  <c r="F48" i="5"/>
  <c r="K41" i="5"/>
  <c r="J39" i="5"/>
  <c r="O41" i="5"/>
  <c r="J58" i="5"/>
  <c r="M56" i="5"/>
  <c r="I58" i="5"/>
  <c r="H41" i="5"/>
  <c r="I56" i="5"/>
  <c r="H58" i="5"/>
  <c r="H31" i="5"/>
  <c r="I31" i="5"/>
  <c r="G31" i="5"/>
  <c r="I33" i="5"/>
  <c r="J31" i="5"/>
  <c r="P31" i="5"/>
  <c r="O31" i="5"/>
  <c r="H33" i="5"/>
  <c r="E50" i="2"/>
  <c r="H50" i="3"/>
  <c r="G58" i="3"/>
  <c r="E58" i="3"/>
  <c r="J56" i="3"/>
  <c r="L56" i="2"/>
  <c r="L39" i="2"/>
  <c r="J31" i="6"/>
  <c r="O31" i="6"/>
  <c r="L33" i="6"/>
  <c r="H48" i="6"/>
  <c r="H50" i="6"/>
  <c r="H56" i="6"/>
  <c r="I48" i="6"/>
  <c r="H41" i="6"/>
  <c r="H33" i="6"/>
  <c r="O33" i="6"/>
  <c r="I39" i="6"/>
  <c r="F31" i="6"/>
  <c r="O50" i="6"/>
  <c r="K50" i="6"/>
  <c r="G31" i="6"/>
  <c r="G33" i="6"/>
  <c r="P48" i="6"/>
  <c r="N33" i="6"/>
  <c r="E48" i="6"/>
  <c r="I56" i="6"/>
  <c r="P31" i="6"/>
  <c r="P33" i="6"/>
  <c r="E31" i="6"/>
  <c r="N31" i="6"/>
  <c r="G41" i="6"/>
  <c r="G50" i="6"/>
  <c r="F39" i="6"/>
  <c r="F31" i="5"/>
  <c r="N33" i="5"/>
  <c r="O33" i="5"/>
  <c r="L33" i="5"/>
  <c r="J33" i="5"/>
  <c r="M48" i="5"/>
  <c r="I50" i="5"/>
  <c r="I39" i="4"/>
  <c r="G33" i="4"/>
  <c r="I48" i="4"/>
  <c r="P58" i="4"/>
  <c r="H41" i="4"/>
  <c r="H31" i="4"/>
  <c r="F48" i="4"/>
  <c r="H48" i="4"/>
  <c r="M33" i="4"/>
  <c r="F41" i="4"/>
  <c r="I58" i="4"/>
  <c r="E31" i="4"/>
  <c r="P56" i="4"/>
  <c r="G48" i="4"/>
  <c r="H58" i="4"/>
  <c r="G31" i="4"/>
  <c r="M58" i="4"/>
  <c r="M56" i="4"/>
  <c r="H50" i="4"/>
  <c r="G41" i="3"/>
  <c r="G33" i="3"/>
  <c r="K48" i="3"/>
  <c r="H56" i="3"/>
  <c r="P41" i="3"/>
  <c r="K33" i="3"/>
  <c r="K41" i="3"/>
  <c r="G48" i="3"/>
  <c r="M56" i="3"/>
  <c r="P39" i="3"/>
  <c r="K58" i="3"/>
  <c r="M33" i="3"/>
  <c r="E56" i="3"/>
  <c r="H33" i="3"/>
  <c r="I39" i="3"/>
  <c r="M41" i="3"/>
  <c r="O56" i="3"/>
  <c r="O48" i="3"/>
  <c r="H48" i="3"/>
  <c r="K56" i="3"/>
  <c r="G39" i="3"/>
  <c r="J48" i="3"/>
  <c r="O50" i="2"/>
  <c r="I31" i="2"/>
  <c r="G48" i="2"/>
  <c r="P48" i="2"/>
  <c r="G56" i="2"/>
  <c r="O33" i="2"/>
  <c r="L58" i="2"/>
  <c r="H41" i="2"/>
  <c r="H33" i="2"/>
  <c r="F39" i="2"/>
  <c r="G50" i="2"/>
  <c r="K48" i="2"/>
  <c r="M41" i="2"/>
  <c r="G33" i="2"/>
  <c r="F48" i="2"/>
  <c r="N48" i="2"/>
  <c r="I56" i="2"/>
  <c r="O39" i="2"/>
  <c r="H39" i="2"/>
  <c r="E58" i="2"/>
  <c r="H48" i="2"/>
  <c r="I50" i="2"/>
  <c r="G39" i="2"/>
  <c r="H31" i="2"/>
  <c r="E33" i="2"/>
  <c r="P31" i="2"/>
  <c r="G41" i="2"/>
  <c r="P33" i="2"/>
  <c r="I41" i="2"/>
  <c r="H50" i="2"/>
  <c r="H58" i="2"/>
  <c r="I48" i="2"/>
  <c r="P58" i="2"/>
  <c r="E41" i="2"/>
  <c r="K50" i="2"/>
  <c r="M50" i="2"/>
  <c r="G58" i="2"/>
  <c r="P41" i="1"/>
  <c r="H56" i="5"/>
  <c r="P58" i="5"/>
  <c r="P56" i="5"/>
  <c r="J56" i="5"/>
  <c r="K58" i="5"/>
  <c r="E58" i="5"/>
  <c r="F56" i="5"/>
  <c r="N56" i="5"/>
  <c r="K56" i="5"/>
  <c r="L58" i="5"/>
  <c r="G56" i="5"/>
  <c r="O58" i="5"/>
  <c r="M58" i="5"/>
  <c r="F39" i="5"/>
  <c r="K39" i="5"/>
  <c r="N41" i="5"/>
  <c r="G39" i="5"/>
  <c r="L41" i="5"/>
  <c r="E41" i="5"/>
  <c r="I39" i="5"/>
  <c r="F41" i="5"/>
  <c r="F31" i="3"/>
  <c r="F33" i="3"/>
  <c r="H31" i="3"/>
  <c r="J33" i="3"/>
  <c r="O31" i="3"/>
  <c r="L31" i="3"/>
  <c r="K31" i="3"/>
  <c r="E33" i="3"/>
  <c r="J31" i="3"/>
  <c r="O33" i="3"/>
  <c r="L33" i="3"/>
  <c r="K41" i="6"/>
  <c r="E39" i="5"/>
  <c r="K33" i="6"/>
  <c r="N31" i="5"/>
  <c r="I41" i="5"/>
  <c r="L31" i="5"/>
  <c r="M39" i="5"/>
  <c r="I58" i="6"/>
  <c r="N48" i="5"/>
  <c r="K58" i="6"/>
  <c r="K56" i="6"/>
  <c r="I33" i="6"/>
  <c r="L39" i="5"/>
  <c r="I41" i="6"/>
  <c r="O56" i="5"/>
  <c r="K33" i="5"/>
  <c r="L50" i="6"/>
  <c r="L48" i="6"/>
  <c r="E33" i="5"/>
  <c r="H31" i="6"/>
  <c r="K31" i="5"/>
  <c r="H58" i="6"/>
  <c r="J39" i="6"/>
  <c r="G58" i="5"/>
  <c r="P39" i="5"/>
  <c r="K39" i="6"/>
  <c r="L56" i="6"/>
  <c r="O39" i="5"/>
  <c r="E56" i="5"/>
  <c r="E31" i="5"/>
  <c r="E48" i="5"/>
  <c r="L31" i="6"/>
  <c r="F33" i="5"/>
  <c r="H39" i="5"/>
  <c r="J33" i="6"/>
  <c r="I31" i="6"/>
  <c r="M33" i="5"/>
  <c r="N39" i="5"/>
  <c r="H39" i="6"/>
  <c r="O48" i="5"/>
  <c r="J56" i="6"/>
  <c r="L39" i="6"/>
  <c r="G48" i="5"/>
  <c r="L56" i="5"/>
  <c r="M31" i="5"/>
  <c r="L48" i="5"/>
  <c r="K31" i="6"/>
  <c r="M39" i="6"/>
  <c r="P48" i="5"/>
  <c r="N58" i="5"/>
  <c r="M31" i="6"/>
  <c r="K48" i="5"/>
  <c r="M41" i="5"/>
  <c r="F33" i="6"/>
  <c r="L56" i="4"/>
  <c r="N41" i="3"/>
  <c r="N39" i="3"/>
  <c r="N48" i="3"/>
  <c r="N50" i="3"/>
  <c r="E48" i="3"/>
  <c r="M58" i="3"/>
  <c r="L41" i="3"/>
  <c r="E31" i="3"/>
  <c r="H56" i="4"/>
  <c r="O39" i="3"/>
  <c r="N31" i="3"/>
  <c r="J41" i="4"/>
  <c r="J39" i="4"/>
  <c r="L39" i="3"/>
  <c r="M50" i="3"/>
  <c r="F56" i="3"/>
  <c r="H33" i="4"/>
  <c r="L48" i="4"/>
  <c r="L50" i="4"/>
  <c r="L39" i="4"/>
  <c r="P56" i="3"/>
  <c r="K39" i="3"/>
  <c r="E41" i="3"/>
  <c r="I41" i="4"/>
  <c r="M39" i="3"/>
  <c r="M31" i="3"/>
  <c r="G56" i="3"/>
  <c r="H39" i="4"/>
  <c r="K39" i="4"/>
  <c r="K56" i="4"/>
  <c r="N58" i="3"/>
  <c r="N56" i="3"/>
  <c r="L56" i="3"/>
  <c r="I31" i="3"/>
  <c r="M48" i="3"/>
  <c r="O56" i="4"/>
  <c r="I33" i="4"/>
  <c r="I31" i="4"/>
  <c r="K31" i="4"/>
  <c r="E50" i="3"/>
  <c r="E56" i="4"/>
  <c r="I56" i="4"/>
  <c r="G31" i="3"/>
  <c r="P31" i="3"/>
  <c r="P48" i="3"/>
  <c r="O31" i="4"/>
  <c r="F39" i="3"/>
  <c r="E39" i="3"/>
  <c r="J31" i="4"/>
  <c r="J56" i="4"/>
  <c r="I39" i="2"/>
  <c r="J58" i="2"/>
  <c r="J56" i="2"/>
  <c r="J39" i="2"/>
  <c r="J41" i="2"/>
  <c r="G31" i="2"/>
  <c r="J31" i="2"/>
  <c r="J33" i="2"/>
  <c r="K56" i="2"/>
  <c r="K41" i="2"/>
  <c r="K39" i="2"/>
  <c r="L31" i="2"/>
  <c r="I33" i="2"/>
  <c r="K31" i="2"/>
  <c r="H56" i="2"/>
  <c r="L50" i="2"/>
  <c r="L48" i="2"/>
  <c r="M56" i="2"/>
  <c r="I58" i="2"/>
  <c r="H31" i="1"/>
  <c r="I33" i="1"/>
  <c r="E31" i="1"/>
  <c r="J58" i="1"/>
  <c r="M58" i="1"/>
  <c r="I58" i="1"/>
  <c r="H58" i="1"/>
  <c r="K58" i="1"/>
  <c r="G56" i="1"/>
  <c r="N58" i="1"/>
  <c r="J56" i="1"/>
  <c r="M56" i="1"/>
  <c r="E56" i="1"/>
  <c r="E58" i="1"/>
  <c r="I56" i="1"/>
  <c r="L56" i="1"/>
  <c r="O56" i="1"/>
  <c r="F58" i="1"/>
  <c r="L58" i="1"/>
  <c r="H56" i="1"/>
  <c r="O58" i="1"/>
  <c r="K56" i="1"/>
  <c r="N56" i="1"/>
  <c r="P56" i="1"/>
  <c r="G58" i="1"/>
  <c r="F56" i="1"/>
  <c r="F33" i="1"/>
  <c r="L33" i="1"/>
  <c r="N31" i="1"/>
  <c r="O33" i="1"/>
  <c r="E33" i="1"/>
  <c r="L31" i="1"/>
  <c r="P31" i="1"/>
  <c r="G50" i="1"/>
  <c r="I31" i="1"/>
  <c r="M31" i="1"/>
  <c r="H33" i="1"/>
  <c r="F31" i="1"/>
  <c r="K33" i="1"/>
  <c r="N33" i="1"/>
  <c r="G31" i="1"/>
  <c r="G33" i="1"/>
  <c r="J31" i="1"/>
  <c r="J33" i="1"/>
  <c r="M33" i="1"/>
  <c r="K31" i="1"/>
  <c r="O31" i="1"/>
  <c r="M50" i="1"/>
  <c r="E50" i="1"/>
  <c r="K48" i="1"/>
  <c r="O50" i="1"/>
  <c r="M39" i="1"/>
  <c r="K50" i="1"/>
  <c r="O48" i="1"/>
  <c r="J50" i="1"/>
  <c r="G48" i="1"/>
  <c r="H48" i="1"/>
  <c r="E39" i="1"/>
  <c r="L48" i="1"/>
  <c r="I50" i="1"/>
  <c r="I48" i="1"/>
  <c r="L50" i="1"/>
  <c r="P48" i="1"/>
  <c r="E48" i="1"/>
  <c r="F48" i="1"/>
  <c r="F50" i="1"/>
  <c r="N48" i="1"/>
  <c r="J48" i="1"/>
  <c r="M48" i="1"/>
  <c r="E41" i="1"/>
  <c r="G41" i="1"/>
  <c r="P39" i="1"/>
  <c r="F41" i="1"/>
  <c r="F39" i="1"/>
  <c r="H41" i="1"/>
  <c r="H39" i="1"/>
  <c r="N39" i="1"/>
  <c r="M41" i="1"/>
  <c r="J41" i="1"/>
  <c r="H50" i="1"/>
  <c r="N50" i="1"/>
  <c r="I39" i="1"/>
  <c r="J39" i="1"/>
  <c r="L41" i="1"/>
  <c r="K39" i="1"/>
  <c r="O41" i="1"/>
  <c r="N41" i="1"/>
  <c r="I41" i="1"/>
  <c r="K41" i="1"/>
  <c r="G39" i="1"/>
  <c r="O39" i="1"/>
  <c r="L39" i="1"/>
  <c r="D13" i="10" l="1"/>
  <c r="BZ22" i="10" a="1"/>
  <c r="BZ13" i="10" a="1"/>
  <c r="Z13" i="10" a="1"/>
  <c r="CO18" i="10" a="1"/>
  <c r="CX18" i="10" a="1"/>
  <c r="BC23" i="10" a="1"/>
  <c r="BW33" i="10" a="1"/>
  <c r="F31" i="10" a="1"/>
  <c r="DC21" i="10" a="1"/>
  <c r="BA17" i="10" a="1"/>
  <c r="Z28" i="10" a="1"/>
  <c r="Q33" i="10" a="1"/>
  <c r="CK18" i="10" a="1"/>
  <c r="CM13" i="10" a="1"/>
  <c r="AI18" i="10" a="1"/>
  <c r="BL11" i="10" a="1"/>
  <c r="BW13" i="10" a="1"/>
  <c r="DE12" i="10" a="1"/>
  <c r="AV28" i="10" a="1"/>
  <c r="CK17" i="10" a="1"/>
  <c r="AM18" i="10" a="1"/>
  <c r="AB6" i="10" a="1"/>
  <c r="BJ11" i="10" a="1"/>
  <c r="CK27" i="10" a="1"/>
  <c r="L16" i="10" a="1"/>
  <c r="CM23" i="10" a="1"/>
  <c r="L32" i="10" a="1"/>
  <c r="AG11" i="10" a="1"/>
  <c r="C11" i="10" a="1"/>
  <c r="DG17" i="10" a="1"/>
  <c r="S8" i="10" a="1"/>
  <c r="AK17" i="10" a="1"/>
  <c r="CX31" i="10" a="1"/>
  <c r="CX7" i="10" a="1"/>
  <c r="AI26" i="10" a="1"/>
  <c r="CB27" i="10" a="1"/>
  <c r="BZ18" i="10" a="1"/>
  <c r="AY17" i="10" a="1"/>
  <c r="CD13" i="10" a="1"/>
  <c r="CT27" i="10" a="1"/>
  <c r="DA33" i="10" a="1"/>
  <c r="BC32" i="10" a="1"/>
  <c r="CT22" i="10" a="1"/>
  <c r="BS12" i="10" a="1"/>
  <c r="CX16" i="10" a="1"/>
  <c r="BQ13" i="10" a="1"/>
  <c r="BJ16" i="10" a="1"/>
  <c r="F23" i="10" a="1"/>
  <c r="H13" i="10" a="1"/>
  <c r="CD7" i="10" a="1"/>
  <c r="Q31" i="10" a="1"/>
  <c r="F33" i="10" a="1"/>
  <c r="U22" i="10" a="1"/>
  <c r="X8" i="10" a="1"/>
  <c r="CV32" i="10" a="1"/>
  <c r="CM17" i="10" a="1"/>
  <c r="C31" i="10" a="1"/>
  <c r="AG31" i="10" a="1"/>
  <c r="AK28" i="10" a="1"/>
  <c r="BL6" i="10" a="1"/>
  <c r="L21" i="10" a="1"/>
  <c r="AR12" i="10" a="1"/>
  <c r="BC11" i="10" a="1"/>
  <c r="DC32" i="10" a="1"/>
  <c r="AK31" i="10" a="1"/>
  <c r="AB23" i="10" a="1"/>
  <c r="BL12" i="10" a="1"/>
  <c r="O23" i="10" a="1"/>
  <c r="AG7" i="10" a="1"/>
  <c r="O6" i="10" a="1"/>
  <c r="AB33" i="10" a="1"/>
  <c r="H23" i="10" a="1"/>
  <c r="L23" i="10" a="1"/>
  <c r="CV16" i="10" a="1"/>
  <c r="BN28" i="10" a="1"/>
  <c r="X16" i="10" a="1"/>
  <c r="BE13" i="10" a="1"/>
  <c r="DA31" i="10" a="1"/>
  <c r="DA11" i="10" a="1"/>
  <c r="CR6" i="10" a="1"/>
  <c r="Q18" i="10" a="1"/>
  <c r="DA27" i="10" a="1"/>
  <c r="Z8" i="10" a="1"/>
  <c r="CF21" i="10" a="1"/>
  <c r="AB11" i="10" a="1"/>
  <c r="X27" i="10" a="1"/>
  <c r="BL16" i="10" a="1"/>
  <c r="AI21" i="10" a="1"/>
  <c r="CX32" i="10" a="1"/>
  <c r="X32" i="10" a="1"/>
  <c r="AY11" i="10" a="1"/>
  <c r="AI6" i="10" a="1"/>
  <c r="X23" i="10" a="1"/>
  <c r="AT33" i="10" a="1"/>
  <c r="BN22" i="10" a="1"/>
  <c r="DG13" i="10" a="1"/>
  <c r="CX33" i="10" a="1"/>
  <c r="BC26" i="10" a="1"/>
  <c r="BA12" i="10" a="1"/>
  <c r="AV6" i="10" a="1"/>
  <c r="BS8" i="10" a="1"/>
  <c r="CK13" i="10" a="1"/>
  <c r="F12" i="10" a="1"/>
  <c r="CX28" i="10" a="1"/>
  <c r="BW27" i="10" a="1"/>
  <c r="AR21" i="10" a="1"/>
  <c r="AR22" i="10" a="1"/>
  <c r="CX11" i="10" a="1"/>
  <c r="BC28" i="10" a="1"/>
  <c r="AY32" i="10" a="1"/>
  <c r="BW11" i="10" a="1"/>
  <c r="DG28" i="10" a="1"/>
  <c r="AY8" i="10" a="1"/>
  <c r="AK11" i="10" a="1"/>
  <c r="CO8" i="10" a="1"/>
  <c r="AV11" i="10" a="1"/>
  <c r="BU16" i="10" a="1"/>
  <c r="BS13" i="10" a="1"/>
  <c r="DG26" i="10" a="1"/>
  <c r="AT7" i="10" a="1"/>
  <c r="L28" i="10" a="1"/>
  <c r="AT31" i="10" a="1"/>
  <c r="AK6" i="10" a="1"/>
  <c r="U26" i="10" a="1"/>
  <c r="BW28" i="10" a="1"/>
  <c r="X13" i="10" a="1"/>
  <c r="BW6" i="10" a="1"/>
  <c r="F32" i="10" a="1"/>
  <c r="J28" i="10" a="1"/>
  <c r="BH22" i="10" a="1"/>
  <c r="Q21" i="10" a="1"/>
  <c r="O12" i="10" a="1"/>
  <c r="CM7" i="10" a="1"/>
  <c r="BU12" i="10" a="1"/>
  <c r="CD21" i="10" a="1"/>
  <c r="BH32" i="10" a="1"/>
  <c r="CX8" i="10" a="1"/>
  <c r="CT7" i="10" a="1"/>
  <c r="Z26" i="10" a="1"/>
  <c r="CK8" i="10" a="1"/>
  <c r="AY21" i="10" a="1"/>
  <c r="H18" i="10" a="1"/>
  <c r="C32" i="10" a="1"/>
  <c r="CB17" i="10" a="1"/>
  <c r="CR12" i="10" a="1"/>
  <c r="C26" i="10" a="1"/>
  <c r="CO28" i="10" a="1"/>
  <c r="C27" i="10" a="1"/>
  <c r="AY6" i="10" a="1"/>
  <c r="CM12" i="10" a="1"/>
  <c r="AT17" i="10" a="1"/>
  <c r="U21" i="10" a="1"/>
  <c r="CM8" i="10" a="1"/>
  <c r="U11" i="10" a="1"/>
  <c r="H12" i="10" a="1"/>
  <c r="DG11" i="10" a="1"/>
  <c r="DA7" i="10" a="1"/>
  <c r="Q8" i="10" a="1"/>
  <c r="C8" i="10" a="1"/>
  <c r="BA23" i="10" a="1"/>
  <c r="AT6" i="10" a="1"/>
  <c r="CT11" i="10" a="1"/>
  <c r="H22" i="10" a="1"/>
  <c r="CD8" i="10" a="1"/>
  <c r="CV7" i="10" a="1"/>
  <c r="CO22" i="10" a="1"/>
  <c r="CI27" i="10" a="1"/>
  <c r="BU26" i="10" a="1"/>
  <c r="F7" i="10" a="1"/>
  <c r="CD27" i="10" a="1"/>
  <c r="BA6" i="10" a="1"/>
  <c r="BE12" i="10" a="1"/>
  <c r="AB18" i="10" a="1"/>
  <c r="BA16" i="10" a="1"/>
  <c r="BL23" i="10" a="1"/>
  <c r="AI13" i="10" a="1"/>
  <c r="L11" i="10" a="1"/>
  <c r="CO26" i="10" a="1"/>
  <c r="BJ13" i="10" a="1"/>
  <c r="CK12" i="10" a="1"/>
  <c r="CI7" i="10" a="1"/>
  <c r="H32" i="10" a="1"/>
  <c r="CM21" i="10" a="1"/>
  <c r="DC22" i="10" a="1"/>
  <c r="DE17" i="10" a="1"/>
  <c r="DA16" i="10" a="1"/>
  <c r="H17" i="10" a="1"/>
  <c r="U31" i="10" a="1"/>
  <c r="BC7" i="10" a="1"/>
  <c r="C22" i="10" a="1"/>
  <c r="AG23" i="10" a="1"/>
  <c r="BE31" i="10" a="1"/>
  <c r="DA21" i="10" a="1"/>
  <c r="CF12" i="10" a="1"/>
  <c r="BN23" i="10" a="1"/>
  <c r="F22" i="10" a="1"/>
  <c r="AM12" i="10" a="1"/>
  <c r="BC8" i="10" a="1"/>
  <c r="CR26" i="10" a="1"/>
  <c r="AR17" i="10" a="1"/>
  <c r="CI16" i="10" a="1"/>
  <c r="BZ28" i="10" a="1"/>
  <c r="AV21" i="10" a="1"/>
  <c r="CI32" i="10" a="1"/>
  <c r="AY18" i="10" a="1"/>
  <c r="AM13" i="10" a="1"/>
  <c r="AR26" i="10" a="1"/>
  <c r="DC28" i="10" a="1"/>
  <c r="BZ31" i="10" a="1"/>
  <c r="DC8" i="10" a="1"/>
  <c r="AG16" i="10" a="1"/>
  <c r="BA13" i="10" a="1"/>
  <c r="CO12" i="10" a="1"/>
  <c r="BZ11" i="10" a="1"/>
  <c r="CT13" i="10" a="1"/>
  <c r="Q7" i="10" a="1"/>
  <c r="CX26" i="10" a="1"/>
  <c r="BN11" i="10" a="1"/>
  <c r="CB26" i="10" a="1"/>
  <c r="DC13" i="10" a="1"/>
  <c r="AP7" i="10" a="1"/>
  <c r="AV12" i="10" a="1"/>
  <c r="DE16" i="10" a="1"/>
  <c r="BS22" i="10" a="1"/>
  <c r="BL7" i="10" a="1"/>
  <c r="S7" i="10" a="1"/>
  <c r="BZ16" i="10" a="1"/>
  <c r="BH27" i="10" a="1"/>
  <c r="AK21" i="10" a="1"/>
  <c r="AT8" i="10" a="1"/>
  <c r="C18" i="10" a="1"/>
  <c r="BQ12" i="10" a="1"/>
  <c r="DE33" i="10" a="1"/>
  <c r="CM26" i="10" a="1"/>
  <c r="AG27" i="10" a="1"/>
  <c r="DG7" i="10" a="1"/>
  <c r="BJ28" i="10" a="1"/>
  <c r="O18" i="10" a="1"/>
  <c r="DA8" i="10" a="1"/>
  <c r="AR7" i="10" a="1"/>
  <c r="BN33" i="10" a="1"/>
  <c r="CB18" i="10" a="1"/>
  <c r="J27" i="10" a="1"/>
  <c r="AM32" i="10" a="1"/>
  <c r="BS6" i="10" a="1"/>
  <c r="CF7" i="10" a="1"/>
  <c r="DA23" i="10" a="1"/>
  <c r="BA22" i="10" a="1"/>
  <c r="BQ33" i="10" a="1"/>
  <c r="L27" i="10" a="1"/>
  <c r="AR8" i="10" a="1"/>
  <c r="O32" i="10" a="1"/>
  <c r="DE11" i="10" a="1"/>
  <c r="BH12" i="10" a="1"/>
  <c r="AG6" i="10" a="1"/>
  <c r="BQ32" i="10" a="1"/>
  <c r="DE7" i="10" a="1"/>
  <c r="BA32" i="10" a="1"/>
  <c r="Z7" i="10" a="1"/>
  <c r="X31" i="10" a="1"/>
  <c r="BE21" i="10" a="1"/>
  <c r="Z17" i="10" a="1"/>
  <c r="F16" i="10" a="1"/>
  <c r="CB16" i="10" a="1"/>
  <c r="BH6" i="10" a="1"/>
  <c r="H26" i="10" a="1"/>
  <c r="BE7" i="10" a="1"/>
  <c r="O26" i="10" a="1"/>
  <c r="AV32" i="10" a="1"/>
  <c r="CI33" i="10" a="1"/>
  <c r="S22" i="10" a="1"/>
  <c r="C7" i="10" a="1"/>
  <c r="J23" i="10" a="1"/>
  <c r="H11" i="10" a="1"/>
  <c r="CT17" i="10" a="1"/>
  <c r="BZ27" i="10" a="1"/>
  <c r="BS21" i="10" a="1"/>
  <c r="O16" i="10" a="1"/>
  <c r="BA27" i="10" a="1"/>
  <c r="S12" i="10" a="1"/>
  <c r="CV22" i="10" a="1"/>
  <c r="AR11" i="10" a="1"/>
  <c r="BZ32" i="10" a="1"/>
  <c r="AP6" i="10" a="1"/>
  <c r="BH18" i="10" a="1"/>
  <c r="CD28" i="10" a="1"/>
  <c r="DG31" i="10" a="1"/>
  <c r="BZ33" i="10" a="1"/>
  <c r="CM22" i="10" a="1"/>
  <c r="CV17" i="10" a="1"/>
  <c r="BW31" i="10" a="1"/>
  <c r="BL18" i="10" a="1"/>
  <c r="C33" i="10" a="1"/>
  <c r="AY7" i="10" a="1"/>
  <c r="Z32" i="10" a="1"/>
  <c r="AV26" i="10" a="1"/>
  <c r="CF32" i="10" a="1"/>
  <c r="BU7" i="10" a="1"/>
  <c r="DE27" i="10" a="1"/>
  <c r="J8" i="10" a="1"/>
  <c r="CV28" i="10" a="1"/>
  <c r="CX21" i="10" a="1"/>
  <c r="AD11" i="10" a="1"/>
  <c r="CO13" i="10" a="1"/>
  <c r="CB32" i="10" a="1"/>
  <c r="CO11" i="10" a="1"/>
  <c r="BH33" i="10" a="1"/>
  <c r="CI31" i="10" a="1"/>
  <c r="CD26" i="10" a="1"/>
  <c r="CK33" i="10" a="1"/>
  <c r="AY31" i="10" a="1"/>
  <c r="CO33" i="10" a="1"/>
  <c r="AP8" i="10" a="1"/>
  <c r="AK23" i="10" a="1"/>
  <c r="AM6" i="10" a="1"/>
  <c r="CT8" i="10" a="1"/>
  <c r="BS7" i="10" a="1"/>
  <c r="Q6" i="10" a="1"/>
  <c r="CK7" i="10" a="1"/>
  <c r="DC12" i="10" a="1"/>
  <c r="BJ12" i="10" a="1"/>
  <c r="BC12" i="10" a="1"/>
  <c r="AV16" i="10" a="1"/>
  <c r="S16" i="10" a="1"/>
  <c r="DC31" i="10" a="1"/>
  <c r="BW16" i="10" a="1"/>
  <c r="BQ26" i="10" a="1"/>
  <c r="AG22" i="10" a="1"/>
  <c r="BH16" i="10" a="1"/>
  <c r="BA31" i="10" a="1"/>
  <c r="AV8" i="10" a="1"/>
  <c r="CR23" i="10" a="1"/>
  <c r="AD6" i="10" a="1"/>
  <c r="AT26" i="10" a="1"/>
  <c r="H31" i="10" a="1"/>
  <c r="Q13" i="10" a="1"/>
  <c r="BN7" i="10" a="1"/>
  <c r="BU21" i="10" a="1"/>
  <c r="BN26" i="10" a="1"/>
  <c r="AR13" i="10" a="1"/>
  <c r="AB26" i="10" a="1"/>
  <c r="BL13" i="10" a="1"/>
  <c r="CO7" i="10" a="1"/>
  <c r="S31" i="10" a="1"/>
  <c r="DG27" i="10" a="1"/>
  <c r="L13" i="10" a="1"/>
  <c r="AT12" i="10" a="1"/>
  <c r="O31" i="10" a="1"/>
  <c r="DA32" i="10" a="1"/>
  <c r="CD31" i="10" a="1"/>
  <c r="DE18" i="10" a="1"/>
  <c r="J7" i="10" a="1"/>
  <c r="DG6" i="10" a="1"/>
  <c r="AI11" i="10" a="1"/>
  <c r="CT33" i="10" a="1"/>
  <c r="J6" i="10" a="1"/>
  <c r="BZ6" i="10" a="1"/>
  <c r="AR32" i="10" a="1"/>
  <c r="CF18" i="10" a="1"/>
  <c r="J13" i="10" a="1"/>
  <c r="BJ31" i="10" a="1"/>
  <c r="U13" i="10" a="1"/>
  <c r="BQ28" i="10" a="1"/>
  <c r="CD18" i="10" a="1"/>
  <c r="CX13" i="10" a="1"/>
  <c r="DA12" i="10" a="1"/>
  <c r="CT12" i="10" a="1"/>
  <c r="BE27" i="10" a="1"/>
  <c r="CM6" i="10" a="1"/>
  <c r="CT6" i="10" a="1"/>
  <c r="DC7" i="10" a="1"/>
  <c r="CF6" i="10" a="1"/>
  <c r="BE16" i="10" a="1"/>
  <c r="BH26" i="10" a="1"/>
  <c r="BS28" i="10" a="1"/>
  <c r="CD16" i="10" a="1"/>
  <c r="AI33" i="10" a="1"/>
  <c r="DA6" i="10" a="1"/>
  <c r="CO27" i="10" a="1"/>
  <c r="AP26" i="10" a="1"/>
  <c r="AB16" i="10" a="1"/>
  <c r="AY26" i="10" a="1"/>
  <c r="S26" i="10" a="1"/>
  <c r="AD12" i="10" a="1"/>
  <c r="CI6" i="10" a="1"/>
  <c r="AD22" i="10" a="1"/>
  <c r="AG18" i="10" a="1"/>
  <c r="AK32" i="10" a="1"/>
  <c r="CK26" i="10" a="1"/>
  <c r="CR21" i="10" a="1"/>
  <c r="CI13" i="10" a="1"/>
  <c r="BZ23" i="10" a="1"/>
  <c r="X33" i="10" a="1"/>
  <c r="CR22" i="10" a="1"/>
  <c r="CF23" i="10" a="1"/>
  <c r="F28" i="10" a="1"/>
  <c r="AK33" i="10" a="1"/>
  <c r="Z18" i="10" a="1"/>
  <c r="CT31" i="10" a="1"/>
  <c r="X22" i="10" a="1"/>
  <c r="BL32" i="10" a="1"/>
  <c r="CI8" i="10" a="1"/>
  <c r="J16" i="10" a="1"/>
  <c r="BW32" i="10" a="1"/>
  <c r="CB21" i="10" a="1"/>
  <c r="H28" i="10" a="1"/>
  <c r="BN18" i="10" a="1"/>
  <c r="DE21" i="10" a="1"/>
  <c r="CM16" i="10" a="1"/>
  <c r="BW21" i="10" a="1"/>
  <c r="CR7" i="10" a="1"/>
  <c r="CI17" i="10" a="1"/>
  <c r="CB6" i="10" a="1"/>
  <c r="AY23" i="10" a="1"/>
  <c r="BE23" i="10" a="1"/>
  <c r="DC6" i="10" a="1"/>
  <c r="AR18" i="10" a="1"/>
  <c r="Q16" i="10" a="1"/>
  <c r="CD23" i="10" a="1"/>
  <c r="AM22" i="10" a="1"/>
  <c r="BW17" i="10" a="1"/>
  <c r="AD26" i="10" a="1"/>
  <c r="CI28" i="10" a="1"/>
  <c r="U8" i="10" a="1"/>
  <c r="X12" i="10" a="1"/>
  <c r="CF28" i="10" a="1"/>
  <c r="AI8" i="10" a="1"/>
  <c r="AM28" i="10" a="1"/>
  <c r="DC18" i="10" a="1"/>
  <c r="U12" i="10" a="1"/>
  <c r="AM11" i="10" a="1"/>
  <c r="AV27" i="10" a="1"/>
  <c r="U28" i="10" a="1"/>
  <c r="L26" i="10" a="1"/>
  <c r="H8" i="10" a="1"/>
  <c r="S13" i="10" a="1"/>
  <c r="BA8" i="10" a="1"/>
  <c r="CV31" i="10" a="1"/>
  <c r="DE8" i="10" a="1"/>
  <c r="AT32" i="10" a="1"/>
  <c r="DG21" i="10" a="1"/>
  <c r="CM32" i="10" a="1"/>
  <c r="S28" i="10" a="1"/>
  <c r="AB31" i="10" a="1"/>
  <c r="F6" i="10" a="1"/>
  <c r="CR27" i="10" a="1"/>
  <c r="BW18" i="10" a="1"/>
  <c r="BA28" i="10" a="1"/>
  <c r="BN12" i="10" a="1"/>
  <c r="AK7" i="10" a="1"/>
  <c r="BA18" i="10" a="1"/>
  <c r="AP33" i="10" a="1"/>
  <c r="BL21" i="10" a="1"/>
  <c r="CD22" i="10" a="1"/>
  <c r="CF33" i="10" a="1"/>
  <c r="CR17" i="10" a="1"/>
  <c r="BS33" i="10" a="1"/>
  <c r="CI22" i="10" a="1"/>
  <c r="BU17" i="10" a="1"/>
  <c r="AK27" i="10" a="1"/>
  <c r="BJ6" i="10" a="1"/>
  <c r="AT22" i="10" a="1"/>
  <c r="CK31" i="10" a="1"/>
  <c r="U17" i="10" a="1"/>
  <c r="CB7" i="10" a="1"/>
  <c r="CT32" i="10" a="1"/>
  <c r="Q17" i="10" a="1"/>
  <c r="AV33" i="10" a="1"/>
  <c r="DG22" i="10" a="1"/>
  <c r="BH13" i="10" a="1"/>
  <c r="F21" i="10" a="1"/>
  <c r="BA11" i="10" a="1"/>
  <c r="BQ23" i="10" a="1"/>
  <c r="CB13" i="10" a="1"/>
  <c r="AI12" i="10" a="1"/>
  <c r="BE33" i="10" a="1"/>
  <c r="BW8" i="10" a="1"/>
  <c r="U16" i="10" a="1"/>
  <c r="AM23" i="10" a="1"/>
  <c r="CK11" i="10" a="1"/>
  <c r="CR18" i="10" a="1"/>
  <c r="BE6" i="10" a="1"/>
  <c r="CM27" i="10" a="1"/>
  <c r="CI23" i="10" a="1"/>
  <c r="BZ26" i="10" a="1"/>
  <c r="DA18" i="10" a="1"/>
  <c r="AK22" i="10" a="1"/>
  <c r="AV31" i="10" a="1"/>
  <c r="O13" i="10" a="1"/>
  <c r="CX12" i="10" a="1"/>
  <c r="AM16" i="10" a="1"/>
  <c r="AR16" i="10" a="1"/>
  <c r="CK16" i="10" a="1"/>
  <c r="AK8" i="10" a="1"/>
  <c r="CO16" i="10" a="1"/>
  <c r="BS23" i="10" a="1"/>
  <c r="BJ26" i="10" a="1"/>
  <c r="CO21" i="10" a="1"/>
  <c r="CT18" i="10" a="1"/>
  <c r="AY22" i="10" a="1"/>
  <c r="BQ7" i="10" a="1"/>
  <c r="Z23" i="10" a="1"/>
  <c r="CV8" i="10" a="1"/>
  <c r="BN8" i="10" a="1"/>
  <c r="BS17" i="10" a="1"/>
  <c r="BW23" i="10" a="1"/>
  <c r="X17" i="10" a="1"/>
  <c r="O21" i="10" a="1"/>
  <c r="CB22" i="10" a="1"/>
  <c r="BC21" i="10" a="1"/>
  <c r="BC33" i="10" a="1"/>
  <c r="CB8" i="10" a="1"/>
  <c r="BH31" i="10" a="1"/>
  <c r="AP11" i="10" a="1"/>
  <c r="CO23" i="10" a="1"/>
  <c r="AR28" i="10" a="1"/>
  <c r="DG8" i="10" a="1"/>
  <c r="AD27" i="10" a="1"/>
  <c r="BQ16" i="10" a="1"/>
  <c r="CI21" i="10" a="1"/>
  <c r="DE28" i="10" a="1"/>
  <c r="CV18" i="10" a="1"/>
  <c r="BE11" i="10" a="1"/>
  <c r="F13" i="10" a="1"/>
  <c r="BS27" i="10" a="1"/>
  <c r="DC27" i="10" a="1"/>
  <c r="AR33" i="10" a="1"/>
  <c r="DE6" i="10" a="1"/>
  <c r="BC31" i="10" a="1"/>
  <c r="J17" i="10" a="1"/>
  <c r="U32" i="10" a="1"/>
  <c r="AI31" i="10" a="1"/>
  <c r="Q26" i="10" a="1"/>
  <c r="BH11" i="10" a="1"/>
  <c r="X11" i="10" a="1"/>
  <c r="AB21" i="10" a="1"/>
  <c r="S11" i="10" a="1"/>
  <c r="BJ7" i="10" a="1"/>
  <c r="CK32" i="10" a="1"/>
  <c r="CX6" i="10" a="1"/>
  <c r="Z31" i="10" a="1"/>
  <c r="CR11" i="10" a="1"/>
  <c r="AG13" i="10" a="1"/>
  <c r="BU27" i="10" a="1"/>
  <c r="BC16" i="10" a="1"/>
  <c r="BL26" i="10" a="1"/>
  <c r="DG23" i="10" a="1"/>
  <c r="AP16" i="10" a="1"/>
  <c r="BU32" i="10" a="1"/>
  <c r="L7" i="10" a="1"/>
  <c r="BS16" i="10" a="1"/>
  <c r="CF17" i="10" a="1"/>
  <c r="Q22" i="10" a="1"/>
  <c r="AP21" i="10" a="1"/>
  <c r="H7" i="10" a="1"/>
  <c r="BN6" i="10" a="1"/>
  <c r="BS11" i="10" a="1"/>
  <c r="BS26" i="10" a="1"/>
  <c r="BE18" i="10" a="1"/>
  <c r="CK6" i="10" a="1"/>
  <c r="AK26" i="10" a="1"/>
  <c r="DC11" i="10" a="1"/>
  <c r="CT26" i="10" a="1"/>
  <c r="CF11" i="10" a="1"/>
  <c r="AM8" i="10" a="1"/>
  <c r="AV7" i="10" a="1"/>
  <c r="AV13" i="10" a="1"/>
  <c r="CT28" i="10" a="1"/>
  <c r="F18" i="10" a="1"/>
  <c r="CV27" i="10" a="1"/>
  <c r="U27" i="10" a="1"/>
  <c r="AT23" i="10" a="1"/>
  <c r="DG16" i="10" a="1"/>
  <c r="AM27" i="10" a="1"/>
  <c r="BQ11" i="10" a="1"/>
  <c r="BU22" i="10" a="1"/>
  <c r="Q11" i="10" a="1"/>
  <c r="AP17" i="10" a="1"/>
  <c r="BC17" i="10" a="1"/>
  <c r="CR32" i="10" a="1"/>
  <c r="BJ21" i="10" a="1"/>
  <c r="AD33" i="10" a="1"/>
  <c r="CR31" i="10" a="1"/>
  <c r="AB28" i="10" a="1"/>
  <c r="AY12" i="10" a="1"/>
  <c r="S18" i="10" a="1"/>
  <c r="J33" i="10" a="1"/>
  <c r="AP32" i="10" a="1"/>
  <c r="BU31" i="10" a="1"/>
  <c r="CO31" i="10" a="1"/>
  <c r="CK28" i="10" a="1"/>
  <c r="S27" i="10" a="1"/>
  <c r="AG33" i="10" a="1"/>
  <c r="CK21" i="10" a="1"/>
  <c r="F8" i="10" a="1"/>
  <c r="BC13" i="10" a="1"/>
  <c r="H16" i="10" a="1"/>
  <c r="AD18" i="10" a="1"/>
  <c r="AG17" i="10" a="1"/>
  <c r="DG18" i="10" a="1"/>
  <c r="CB12" i="10" a="1"/>
  <c r="L6" i="10" a="1"/>
  <c r="CF22" i="10" a="1"/>
  <c r="CM31" i="10" a="1"/>
  <c r="AK18" i="10" a="1"/>
  <c r="BE32" i="10" a="1"/>
  <c r="AD21" i="10" a="1"/>
  <c r="C17" i="10" a="1"/>
  <c r="BJ32" i="10" a="1"/>
  <c r="AP23" i="10" a="1"/>
  <c r="CV33" i="10" a="1"/>
  <c r="BQ22" i="10" a="1"/>
  <c r="AI7" i="10" a="1"/>
  <c r="BL28" i="10" a="1"/>
  <c r="DC23" i="10" a="1"/>
  <c r="DE23" i="10" a="1"/>
  <c r="AK12" i="10" a="1"/>
  <c r="AM33" i="10" a="1"/>
  <c r="AB22" i="10" a="1"/>
  <c r="O8" i="10" a="1"/>
  <c r="BA33" i="10" a="1"/>
  <c r="Q28" i="10" a="1"/>
  <c r="AM7" i="10" a="1"/>
  <c r="O11" i="10" a="1"/>
  <c r="J18" i="10" a="1"/>
  <c r="L33" i="10" a="1"/>
  <c r="AD13" i="10" a="1"/>
  <c r="L17" i="10" a="1"/>
  <c r="BA26" i="10" a="1"/>
  <c r="F27" i="10" a="1"/>
  <c r="BE8" i="10" a="1"/>
  <c r="DA28" i="10" a="1"/>
  <c r="CB31" i="10" a="1"/>
  <c r="C6" i="10" a="1"/>
  <c r="C16" i="10" a="1"/>
  <c r="S6" i="10" a="1"/>
  <c r="BN32" i="10" a="1"/>
  <c r="BU28" i="10" a="1"/>
  <c r="BA7" i="10" a="1"/>
  <c r="BS31" i="10" a="1"/>
  <c r="CF13" i="10" a="1"/>
  <c r="AR27" i="10" a="1"/>
  <c r="BL27" i="10" a="1"/>
  <c r="CD11" i="10" a="1"/>
  <c r="S23" i="10" a="1"/>
  <c r="AT18" i="10" a="1"/>
  <c r="CB11" i="10" a="1"/>
  <c r="DC17" i="10" a="1"/>
  <c r="AP22" i="10" a="1"/>
  <c r="U23" i="10" a="1"/>
  <c r="Q23" i="10" a="1"/>
  <c r="CV12" i="10" a="1"/>
  <c r="BC6" i="10" a="1"/>
  <c r="AT21" i="10" a="1"/>
  <c r="BQ8" i="10" a="1"/>
  <c r="CR13" i="10" a="1"/>
  <c r="AB13" i="10" a="1"/>
  <c r="BL33" i="10" a="1"/>
  <c r="U33" i="10" a="1"/>
  <c r="AP28" i="10" a="1"/>
  <c r="J22" i="10" a="1"/>
  <c r="CD33" i="10" a="1"/>
  <c r="L12" i="10" a="1"/>
  <c r="H27" i="10" a="1"/>
  <c r="BU23" i="10" a="1"/>
  <c r="CX22" i="10" a="1"/>
  <c r="H33" i="10" a="1"/>
  <c r="U18" i="10" a="1"/>
  <c r="AI32" i="10" a="1"/>
  <c r="CR28" i="10" a="1"/>
  <c r="DG32" i="10" a="1"/>
  <c r="DE13" i="10" a="1"/>
  <c r="Z6" i="10" a="1"/>
  <c r="AI16" i="10" a="1"/>
  <c r="Q12" i="10" a="1"/>
  <c r="CI12" i="10" a="1"/>
  <c r="AB8" i="10" a="1"/>
  <c r="AB27" i="10" a="1"/>
  <c r="AT13" i="10" a="1"/>
  <c r="AY13" i="10" a="1"/>
  <c r="AD16" i="10" a="1"/>
  <c r="AD23" i="10" a="1"/>
  <c r="DC33" i="10" a="1"/>
  <c r="X28" i="10" a="1"/>
  <c r="Z11" i="10" a="1"/>
  <c r="X21" i="10" a="1"/>
  <c r="AI17" i="10" a="1"/>
  <c r="S33" i="10" a="1"/>
  <c r="CV11" i="10" a="1"/>
  <c r="S17" i="10" a="1"/>
  <c r="BH8" i="10" a="1"/>
  <c r="BA21" i="10" a="1"/>
  <c r="BE17" i="10" a="1"/>
  <c r="BC22" i="10" a="1"/>
  <c r="BW7" i="10" a="1"/>
  <c r="H21" i="10" a="1"/>
  <c r="J31" i="10" a="1"/>
  <c r="AT28" i="10" a="1"/>
  <c r="AD28" i="10" a="1"/>
  <c r="DE22" i="10" a="1"/>
  <c r="BN27" i="10" a="1"/>
  <c r="Z27" i="10" a="1"/>
  <c r="Z22" i="10" a="1"/>
  <c r="Z16" i="10" a="1"/>
  <c r="AR6" i="10" a="1"/>
  <c r="AG21" i="10" a="1"/>
  <c r="X26" i="10" a="1"/>
  <c r="CB28" i="10" a="1"/>
  <c r="J21" i="10" a="1"/>
  <c r="BH28" i="10" a="1"/>
  <c r="CR8" i="10" a="1"/>
  <c r="BE26" i="10" a="1"/>
  <c r="BS18" i="10" a="1"/>
  <c r="BN21" i="10" a="1"/>
  <c r="AM31" i="10" a="1"/>
  <c r="BU33" i="10" a="1"/>
  <c r="Z21" i="10" a="1"/>
  <c r="S21" i="10" a="1"/>
  <c r="BC27" i="10" a="1"/>
  <c r="AG28" i="10" a="1"/>
  <c r="BN31" i="10" a="1"/>
  <c r="AD17" i="10" a="1"/>
  <c r="AV17" i="10" a="1"/>
  <c r="DE26" i="10" a="1"/>
  <c r="CK23" i="10" a="1"/>
  <c r="O28" i="10" a="1"/>
  <c r="AY33" i="10" a="1"/>
  <c r="BJ33" i="10" a="1"/>
  <c r="AG32" i="10" a="1"/>
  <c r="AV18" i="10" a="1"/>
  <c r="AP31" i="10" a="1"/>
  <c r="J11" i="10" a="1"/>
  <c r="BQ31" i="10" a="1"/>
  <c r="AB32" i="10" a="1"/>
  <c r="DC26" i="10" a="1"/>
  <c r="DA13" i="10" a="1"/>
  <c r="BL17" i="10" a="1"/>
  <c r="AD8" i="10" a="1"/>
  <c r="J32" i="10" a="1"/>
  <c r="CT16" i="10" a="1"/>
  <c r="CV21" i="10" a="1"/>
  <c r="CD17" i="10" a="1"/>
  <c r="BL22" i="10" a="1"/>
  <c r="AI22" i="10" a="1"/>
  <c r="F26" i="10" a="1"/>
  <c r="BL31" i="10" a="1"/>
  <c r="J26" i="10" a="1"/>
  <c r="BQ17" i="10" a="1"/>
  <c r="BJ27" i="10" a="1"/>
  <c r="AK13" i="10" a="1"/>
  <c r="AB17" i="10" a="1"/>
  <c r="DC16" i="10" a="1"/>
  <c r="Q27" i="10" a="1"/>
  <c r="BZ21" i="10" a="1"/>
  <c r="BU13" i="10" a="1"/>
  <c r="Q32" i="10" a="1"/>
  <c r="CF27" i="10" a="1"/>
  <c r="BW22" i="10" a="1"/>
  <c r="BJ17" i="10" a="1"/>
  <c r="AT11" i="10" a="1"/>
  <c r="CD32" i="10" a="1"/>
  <c r="CF31" i="10" a="1"/>
  <c r="X18" i="10" a="1"/>
  <c r="L31" i="10" a="1"/>
  <c r="CO6" i="10" a="1"/>
  <c r="BZ12" i="10" a="1"/>
  <c r="BN17" i="10" a="1"/>
  <c r="AT27" i="10" a="1"/>
  <c r="CV6" i="10" a="1"/>
  <c r="CB33" i="10" a="1"/>
  <c r="CM11" i="10" a="1"/>
  <c r="CI26" i="10" a="1"/>
  <c r="AR23" i="10" a="1"/>
  <c r="AI28" i="10" a="1"/>
  <c r="C12" i="10" a="1"/>
  <c r="F17" i="10" a="1"/>
  <c r="Z33" i="10" a="1"/>
  <c r="BL8" i="10" a="1"/>
  <c r="BJ8" i="10" a="1"/>
  <c r="BW26" i="10" a="1"/>
  <c r="BZ17" i="10" a="1"/>
  <c r="AP12" i="10" a="1"/>
  <c r="AY27" i="10" a="1"/>
  <c r="AY28" i="10" a="1"/>
  <c r="BQ6" i="10" a="1"/>
  <c r="CT23" i="10" a="1"/>
  <c r="CM28" i="10" a="1"/>
  <c r="AM17" i="10" a="1"/>
  <c r="CF8" i="10" a="1"/>
  <c r="DA17" i="10" a="1"/>
  <c r="U7" i="10" a="1"/>
  <c r="H6" i="10" a="1"/>
  <c r="CF16" i="10" a="1"/>
  <c r="BU8" i="10" a="1"/>
  <c r="CM18" i="10" a="1"/>
  <c r="CI18" i="10" a="1"/>
  <c r="C28" i="10" a="1"/>
  <c r="DG33" i="10" a="1"/>
  <c r="O22" i="10" a="1"/>
  <c r="AR31" i="10" a="1"/>
  <c r="S32" i="10" a="1"/>
  <c r="BQ27" i="10" a="1"/>
  <c r="O33" i="10" a="1"/>
  <c r="X7" i="10" a="1"/>
  <c r="AB12" i="10" a="1"/>
  <c r="BE28" i="10" a="1"/>
  <c r="CI11" i="10" a="1"/>
  <c r="BU18" i="10" a="1"/>
  <c r="AP18" i="10" a="1"/>
  <c r="O27" i="10" a="1"/>
  <c r="AM26" i="10" a="1"/>
  <c r="AK16" i="10" a="1"/>
  <c r="AY16" i="10" a="1"/>
  <c r="CK22" i="10" a="1"/>
  <c r="DE31" i="10" a="1"/>
  <c r="O17" i="10" a="1"/>
  <c r="BZ7" i="10" a="1"/>
  <c r="DA26" i="10" a="1"/>
  <c r="U6" i="10" a="1"/>
  <c r="DG12" i="10" a="1"/>
  <c r="BU6" i="10" a="1"/>
  <c r="CD12" i="10" a="1"/>
  <c r="BH21" i="10" a="1"/>
  <c r="CX23" i="10" a="1"/>
  <c r="C23" i="10" a="1"/>
  <c r="CT21" i="10" a="1"/>
  <c r="CF26" i="10" a="1"/>
  <c r="AG8" i="10" a="1"/>
  <c r="AV23" i="10" a="1"/>
  <c r="AG12" i="10" a="1"/>
  <c r="AT16" i="10" a="1"/>
  <c r="BQ21" i="10" a="1"/>
  <c r="BJ22" i="10" a="1"/>
  <c r="BH17" i="10" a="1"/>
  <c r="C21" i="10" a="1"/>
  <c r="BH23" i="10" a="1"/>
  <c r="CR33" i="10" a="1"/>
  <c r="AI23" i="10" a="1"/>
  <c r="AG26" i="10" a="1"/>
  <c r="BJ18" i="10" a="1"/>
  <c r="BH7" i="10" a="1"/>
  <c r="CV23" i="10" a="1"/>
  <c r="AD7" i="10" a="1"/>
  <c r="L8" i="10" a="1"/>
  <c r="CV13" i="10" a="1"/>
  <c r="J12" i="10" a="1"/>
  <c r="AB7" i="10" a="1"/>
  <c r="O7" i="10" a="1"/>
  <c r="BE22" i="10" a="1"/>
  <c r="BN13" i="10" a="1"/>
  <c r="X6" i="10" a="1"/>
  <c r="AM21" i="10" a="1"/>
  <c r="AD31" i="10" a="1"/>
  <c r="DE32" i="10" a="1"/>
  <c r="CX27" i="10" a="1"/>
  <c r="BU11" i="10" a="1"/>
  <c r="CM33" i="10" a="1"/>
  <c r="CD6" i="10" a="1"/>
  <c r="CO17" i="10" a="1"/>
  <c r="AP13" i="10" a="1"/>
  <c r="BJ23" i="10" a="1"/>
  <c r="L18" i="10" a="1"/>
  <c r="AI27" i="10" a="1"/>
  <c r="Z12" i="10" a="1"/>
  <c r="DA22" i="10" a="1"/>
  <c r="BS32" i="10" a="1"/>
  <c r="CO32" i="10" a="1"/>
  <c r="BN16" i="10" a="1"/>
  <c r="CR16" i="10" a="1"/>
  <c r="BZ8" i="10" a="1"/>
  <c r="AP27" i="10" a="1"/>
  <c r="BQ18" i="10" a="1"/>
  <c r="F11" i="10" a="1"/>
  <c r="BW12" i="10" a="1"/>
  <c r="BC18" i="10" a="1"/>
  <c r="CX17" i="10" a="1"/>
  <c r="L22" i="10" a="1"/>
  <c r="AD32" i="10" a="1"/>
  <c r="CB23" i="10" a="1"/>
  <c r="CV26" i="10" a="1"/>
  <c r="AV22" i="10" a="1"/>
  <c r="AV22" i="10" l="1"/>
  <c r="CV26" i="10"/>
  <c r="CB23" i="10"/>
  <c r="AD32" i="10"/>
  <c r="L22" i="10"/>
  <c r="CX17" i="10"/>
  <c r="BC18" i="10"/>
  <c r="BW12" i="10"/>
  <c r="F11" i="10"/>
  <c r="BQ18" i="10"/>
  <c r="AP27" i="10"/>
  <c r="BZ8" i="10"/>
  <c r="CR16" i="10"/>
  <c r="BN16" i="10"/>
  <c r="CO32" i="10"/>
  <c r="BS32" i="10"/>
  <c r="DA22" i="10"/>
  <c r="Z12" i="10"/>
  <c r="AI27" i="10"/>
  <c r="L18" i="10"/>
  <c r="BJ23" i="10"/>
  <c r="BK23" i="10" s="1"/>
  <c r="AP13" i="10"/>
  <c r="AQ13" i="10" s="1"/>
  <c r="CO17" i="10"/>
  <c r="CD6" i="10"/>
  <c r="CM33" i="10"/>
  <c r="BU11" i="10"/>
  <c r="CX27" i="10"/>
  <c r="DE32" i="10"/>
  <c r="AD31" i="10"/>
  <c r="AM21" i="10"/>
  <c r="X6" i="10"/>
  <c r="BN13" i="10"/>
  <c r="BO13" i="10" s="1"/>
  <c r="BE22" i="10"/>
  <c r="O7" i="10"/>
  <c r="AB7" i="10"/>
  <c r="J12" i="10"/>
  <c r="CV13" i="10"/>
  <c r="CW13" i="10" s="1"/>
  <c r="L8" i="10"/>
  <c r="AD7" i="10"/>
  <c r="CV23" i="10"/>
  <c r="CW23" i="10" s="1"/>
  <c r="BH7" i="10"/>
  <c r="BJ18" i="10"/>
  <c r="AG26" i="10"/>
  <c r="AI23" i="10"/>
  <c r="AJ23" i="10" s="1"/>
  <c r="CR33" i="10"/>
  <c r="BH23" i="10"/>
  <c r="BI23" i="10" s="1"/>
  <c r="C21" i="10"/>
  <c r="D21" i="10" s="1"/>
  <c r="BH17" i="10"/>
  <c r="BJ22" i="10"/>
  <c r="BQ21" i="10"/>
  <c r="AT16" i="10"/>
  <c r="AG12" i="10"/>
  <c r="AV23" i="10"/>
  <c r="AW23" i="10" s="1"/>
  <c r="AG8" i="10"/>
  <c r="CF26" i="10"/>
  <c r="CT21" i="10"/>
  <c r="C23" i="10"/>
  <c r="D23" i="10" s="1"/>
  <c r="CX23" i="10"/>
  <c r="BH21" i="10"/>
  <c r="CD12" i="10"/>
  <c r="BU6" i="10"/>
  <c r="DG12" i="10"/>
  <c r="U6" i="10"/>
  <c r="DA26" i="10"/>
  <c r="BZ7" i="10"/>
  <c r="O17" i="10"/>
  <c r="DE31" i="10"/>
  <c r="CK22" i="10"/>
  <c r="AY16" i="10"/>
  <c r="AK16" i="10"/>
  <c r="AM26" i="10"/>
  <c r="O27" i="10"/>
  <c r="AP18" i="10"/>
  <c r="BU18" i="10"/>
  <c r="CI11" i="10"/>
  <c r="BE28" i="10"/>
  <c r="AB12" i="10"/>
  <c r="X7" i="10"/>
  <c r="O33" i="10"/>
  <c r="BQ27" i="10"/>
  <c r="S32" i="10"/>
  <c r="AR31" i="10"/>
  <c r="O22" i="10"/>
  <c r="DG33" i="10"/>
  <c r="C28" i="10"/>
  <c r="D28" i="10" s="1"/>
  <c r="CI18" i="10"/>
  <c r="CM18" i="10"/>
  <c r="BU8" i="10"/>
  <c r="CF16" i="10"/>
  <c r="H6" i="10"/>
  <c r="U7" i="10"/>
  <c r="DA17" i="10"/>
  <c r="CF8" i="10"/>
  <c r="AM17" i="10"/>
  <c r="CM28" i="10"/>
  <c r="CT23" i="10"/>
  <c r="CU23" i="10" s="1"/>
  <c r="BQ6" i="10"/>
  <c r="AY28" i="10"/>
  <c r="AY27" i="10"/>
  <c r="AP12" i="10"/>
  <c r="BZ17" i="10"/>
  <c r="BW26" i="10"/>
  <c r="BJ8" i="10"/>
  <c r="BL8" i="10"/>
  <c r="Z33" i="10"/>
  <c r="F17" i="10"/>
  <c r="C12" i="10"/>
  <c r="D12" i="10" s="1"/>
  <c r="AI28" i="10"/>
  <c r="AR23" i="10"/>
  <c r="AS23" i="10" s="1"/>
  <c r="CI26" i="10"/>
  <c r="CM11" i="10"/>
  <c r="CB33" i="10"/>
  <c r="CV6" i="10"/>
  <c r="AT27" i="10"/>
  <c r="BN17" i="10"/>
  <c r="BZ12" i="10"/>
  <c r="CO6" i="10"/>
  <c r="L31" i="10"/>
  <c r="X18" i="10"/>
  <c r="CF31" i="10"/>
  <c r="CD32" i="10"/>
  <c r="AT11" i="10"/>
  <c r="BJ17" i="10"/>
  <c r="BW22" i="10"/>
  <c r="CF27" i="10"/>
  <c r="Q32" i="10"/>
  <c r="BU13" i="10"/>
  <c r="BV13" i="10" s="1"/>
  <c r="BZ21" i="10"/>
  <c r="Q27" i="10"/>
  <c r="DC16" i="10"/>
  <c r="AB17" i="10"/>
  <c r="AK13" i="10"/>
  <c r="AL13" i="10" s="1"/>
  <c r="BJ27" i="10"/>
  <c r="BQ17" i="10"/>
  <c r="J26" i="10"/>
  <c r="BL31" i="10"/>
  <c r="F26" i="10"/>
  <c r="AI22" i="10"/>
  <c r="BL22" i="10"/>
  <c r="CD17" i="10"/>
  <c r="CV21" i="10"/>
  <c r="CT16" i="10"/>
  <c r="J32" i="10"/>
  <c r="AD8" i="10"/>
  <c r="BL17" i="10"/>
  <c r="DA13" i="10"/>
  <c r="DB13" i="10" s="1"/>
  <c r="DC26" i="10"/>
  <c r="AB32" i="10"/>
  <c r="BQ31" i="10"/>
  <c r="J11" i="10"/>
  <c r="AP31" i="10"/>
  <c r="AV18" i="10"/>
  <c r="AG32" i="10"/>
  <c r="BJ33" i="10"/>
  <c r="AY33" i="10"/>
  <c r="O28" i="10"/>
  <c r="CK23" i="10"/>
  <c r="CL23" i="10" s="1"/>
  <c r="DE26" i="10"/>
  <c r="AV17" i="10"/>
  <c r="AD17" i="10"/>
  <c r="BN31" i="10"/>
  <c r="AG28" i="10"/>
  <c r="BC27" i="10"/>
  <c r="S21" i="10"/>
  <c r="Z21" i="10"/>
  <c r="BU33" i="10"/>
  <c r="AM31" i="10"/>
  <c r="BN21" i="10"/>
  <c r="BS18" i="10"/>
  <c r="BE26" i="10"/>
  <c r="CR8" i="10"/>
  <c r="BH28" i="10"/>
  <c r="J21" i="10"/>
  <c r="CB28" i="10"/>
  <c r="CC28" i="10" s="1"/>
  <c r="X26" i="10"/>
  <c r="AG21" i="10"/>
  <c r="AR6" i="10"/>
  <c r="Z16" i="10"/>
  <c r="Z22" i="10"/>
  <c r="Z27" i="10"/>
  <c r="BN27" i="10"/>
  <c r="DE22" i="10"/>
  <c r="AD28" i="10"/>
  <c r="AE28" i="10" s="1"/>
  <c r="AT28" i="10"/>
  <c r="AU28" i="10" s="1"/>
  <c r="J31" i="10"/>
  <c r="H21" i="10"/>
  <c r="BW7" i="10"/>
  <c r="BC22" i="10"/>
  <c r="BE17" i="10"/>
  <c r="BA21" i="10"/>
  <c r="BH8" i="10"/>
  <c r="S17" i="10"/>
  <c r="CV11" i="10"/>
  <c r="S33" i="10"/>
  <c r="AI17" i="10"/>
  <c r="X21" i="10"/>
  <c r="Z11" i="10"/>
  <c r="X28" i="10"/>
  <c r="Y28" i="10" s="1"/>
  <c r="DC33" i="10"/>
  <c r="AD23" i="10"/>
  <c r="AE23" i="10" s="1"/>
  <c r="AD16" i="10"/>
  <c r="AY13" i="10"/>
  <c r="AZ13" i="10" s="1"/>
  <c r="AT13" i="10"/>
  <c r="AU13" i="10" s="1"/>
  <c r="AB27" i="10"/>
  <c r="AB8" i="10"/>
  <c r="CI12" i="10"/>
  <c r="Q12" i="10"/>
  <c r="AI16" i="10"/>
  <c r="Z6" i="10"/>
  <c r="DE13" i="10"/>
  <c r="DF13" i="10" s="1"/>
  <c r="DG32" i="10"/>
  <c r="CR28" i="10"/>
  <c r="AI32" i="10"/>
  <c r="U18" i="10"/>
  <c r="H33" i="10"/>
  <c r="CX22" i="10"/>
  <c r="BU23" i="10"/>
  <c r="BV23" i="10" s="1"/>
  <c r="H27" i="10"/>
  <c r="L12" i="10"/>
  <c r="M12" i="10" s="1"/>
  <c r="CD33" i="10"/>
  <c r="J22" i="10"/>
  <c r="AP28" i="10"/>
  <c r="AQ28" i="10" s="1"/>
  <c r="U33" i="10"/>
  <c r="BL33" i="10"/>
  <c r="AB13" i="10"/>
  <c r="AC13" i="10" s="1"/>
  <c r="CR13" i="10"/>
  <c r="CS13" i="10" s="1"/>
  <c r="BQ8" i="10"/>
  <c r="AT21" i="10"/>
  <c r="BC6" i="10"/>
  <c r="CV12" i="10"/>
  <c r="Q23" i="10"/>
  <c r="R23" i="10" s="1"/>
  <c r="U23" i="10"/>
  <c r="V23" i="10" s="1"/>
  <c r="AP22" i="10"/>
  <c r="DC17" i="10"/>
  <c r="CB11" i="10"/>
  <c r="AT18" i="10"/>
  <c r="S23" i="10"/>
  <c r="T23" i="10" s="1"/>
  <c r="CD11" i="10"/>
  <c r="BL27" i="10"/>
  <c r="AR27" i="10"/>
  <c r="CF13" i="10"/>
  <c r="CG13" i="10" s="1"/>
  <c r="BS31" i="10"/>
  <c r="BA7" i="10"/>
  <c r="BU28" i="10"/>
  <c r="BN32" i="10"/>
  <c r="S6" i="10"/>
  <c r="C16" i="10"/>
  <c r="D16" i="10" s="1"/>
  <c r="C6" i="10"/>
  <c r="D6" i="10" s="1"/>
  <c r="CB31" i="10"/>
  <c r="DA28" i="10"/>
  <c r="BE8" i="10"/>
  <c r="F27" i="10"/>
  <c r="BA26" i="10"/>
  <c r="L17" i="10"/>
  <c r="AD13" i="10"/>
  <c r="AE13" i="10" s="1"/>
  <c r="L33" i="10"/>
  <c r="J18" i="10"/>
  <c r="O11" i="10"/>
  <c r="AM7" i="10"/>
  <c r="Q28" i="10"/>
  <c r="BA33" i="10"/>
  <c r="O8" i="10"/>
  <c r="AB22" i="10"/>
  <c r="AM33" i="10"/>
  <c r="AK12" i="10"/>
  <c r="DE23" i="10"/>
  <c r="DF23" i="10" s="1"/>
  <c r="DC23" i="10"/>
  <c r="DD23" i="10" s="1"/>
  <c r="BL28" i="10"/>
  <c r="AI7" i="10"/>
  <c r="BQ22" i="10"/>
  <c r="CV33" i="10"/>
  <c r="AP23" i="10"/>
  <c r="AQ23" i="10" s="1"/>
  <c r="BJ32" i="10"/>
  <c r="C17" i="10"/>
  <c r="D17" i="10" s="1"/>
  <c r="AD21" i="10"/>
  <c r="BE32" i="10"/>
  <c r="AK18" i="10"/>
  <c r="CM31" i="10"/>
  <c r="CF22" i="10"/>
  <c r="L6" i="10"/>
  <c r="CB12" i="10"/>
  <c r="DG18" i="10"/>
  <c r="AG17" i="10"/>
  <c r="AD18" i="10"/>
  <c r="H16" i="10"/>
  <c r="BC13" i="10"/>
  <c r="BD13" i="10" s="1"/>
  <c r="F8" i="10"/>
  <c r="CK21" i="10"/>
  <c r="AG33" i="10"/>
  <c r="S27" i="10"/>
  <c r="CK28" i="10"/>
  <c r="CO31" i="10"/>
  <c r="BU31" i="10"/>
  <c r="AP32" i="10"/>
  <c r="J33" i="10"/>
  <c r="S18" i="10"/>
  <c r="AY12" i="10"/>
  <c r="AB28" i="10"/>
  <c r="CR31" i="10"/>
  <c r="AD33" i="10"/>
  <c r="BJ21" i="10"/>
  <c r="CR32" i="10"/>
  <c r="BC17" i="10"/>
  <c r="AP17" i="10"/>
  <c r="Q11" i="10"/>
  <c r="BU22" i="10"/>
  <c r="BQ11" i="10"/>
  <c r="AM27" i="10"/>
  <c r="DG16" i="10"/>
  <c r="AT23" i="10"/>
  <c r="AU23" i="10" s="1"/>
  <c r="U27" i="10"/>
  <c r="CV27" i="10"/>
  <c r="F18" i="10"/>
  <c r="CT28" i="10"/>
  <c r="AV13" i="10"/>
  <c r="AW13" i="10" s="1"/>
  <c r="AV7" i="10"/>
  <c r="AM8" i="10"/>
  <c r="CF11" i="10"/>
  <c r="CT26" i="10"/>
  <c r="DC11" i="10"/>
  <c r="AK26" i="10"/>
  <c r="CK6" i="10"/>
  <c r="BE18" i="10"/>
  <c r="BS26" i="10"/>
  <c r="BS11" i="10"/>
  <c r="BN6" i="10"/>
  <c r="H7" i="10"/>
  <c r="AP21" i="10"/>
  <c r="Q22" i="10"/>
  <c r="CF17" i="10"/>
  <c r="CG17" i="10" s="1"/>
  <c r="BS16" i="10"/>
  <c r="L7" i="10"/>
  <c r="BU32" i="10"/>
  <c r="AP16" i="10"/>
  <c r="DG23" i="10"/>
  <c r="DH23" i="10" s="1"/>
  <c r="BL26" i="10"/>
  <c r="BC16" i="10"/>
  <c r="BU27" i="10"/>
  <c r="AG13" i="10"/>
  <c r="AH13" i="10" s="1"/>
  <c r="CR11" i="10"/>
  <c r="Z31" i="10"/>
  <c r="CX6" i="10"/>
  <c r="CK32" i="10"/>
  <c r="BJ7" i="10"/>
  <c r="S11" i="10"/>
  <c r="AB21" i="10"/>
  <c r="X11" i="10"/>
  <c r="BH11" i="10"/>
  <c r="Q26" i="10"/>
  <c r="AI31" i="10"/>
  <c r="U32" i="10"/>
  <c r="J17" i="10"/>
  <c r="BC31" i="10"/>
  <c r="DE6" i="10"/>
  <c r="AR33" i="10"/>
  <c r="DC27" i="10"/>
  <c r="BS27" i="10"/>
  <c r="F13" i="10"/>
  <c r="G13" i="10" s="1"/>
  <c r="BE11" i="10"/>
  <c r="CV18" i="10"/>
  <c r="DE28" i="10"/>
  <c r="CI21" i="10"/>
  <c r="BQ16" i="10"/>
  <c r="AD27" i="10"/>
  <c r="DG8" i="10"/>
  <c r="AR28" i="10"/>
  <c r="AS28" i="10" s="1"/>
  <c r="CO23" i="10"/>
  <c r="CP23" i="10" s="1"/>
  <c r="AP11" i="10"/>
  <c r="BH31" i="10"/>
  <c r="CB8" i="10"/>
  <c r="BC33" i="10"/>
  <c r="BC21" i="10"/>
  <c r="CB22" i="10"/>
  <c r="O21" i="10"/>
  <c r="X17" i="10"/>
  <c r="BW23" i="10"/>
  <c r="BX23" i="10" s="1"/>
  <c r="BS17" i="10"/>
  <c r="BN8" i="10"/>
  <c r="CV8" i="10"/>
  <c r="Z23" i="10"/>
  <c r="AA23" i="10" s="1"/>
  <c r="BQ7" i="10"/>
  <c r="AY22" i="10"/>
  <c r="CT18" i="10"/>
  <c r="CO21" i="10"/>
  <c r="BJ26" i="10"/>
  <c r="BS23" i="10"/>
  <c r="BT23" i="10" s="1"/>
  <c r="CO16" i="10"/>
  <c r="AK8" i="10"/>
  <c r="CK16" i="10"/>
  <c r="AR16" i="10"/>
  <c r="AM16" i="10"/>
  <c r="AN16" i="10" s="1"/>
  <c r="CX12" i="10"/>
  <c r="CY12" i="10" s="1"/>
  <c r="O13" i="10"/>
  <c r="P13" i="10" s="1"/>
  <c r="AV31" i="10"/>
  <c r="AK22" i="10"/>
  <c r="DA18" i="10"/>
  <c r="BZ26" i="10"/>
  <c r="CI23" i="10"/>
  <c r="CJ23" i="10" s="1"/>
  <c r="CM27" i="10"/>
  <c r="BE6" i="10"/>
  <c r="BF6" i="10" s="1"/>
  <c r="CR18" i="10"/>
  <c r="CK11" i="10"/>
  <c r="AM23" i="10"/>
  <c r="AN23" i="10" s="1"/>
  <c r="U16" i="10"/>
  <c r="BW8" i="10"/>
  <c r="BE33" i="10"/>
  <c r="AI12" i="10"/>
  <c r="AJ12" i="10" s="1"/>
  <c r="CB13" i="10"/>
  <c r="CC13" i="10" s="1"/>
  <c r="BQ23" i="10"/>
  <c r="BR23" i="10" s="1"/>
  <c r="BA11" i="10"/>
  <c r="F21" i="10"/>
  <c r="BH13" i="10"/>
  <c r="BI13" i="10" s="1"/>
  <c r="DG22" i="10"/>
  <c r="AV33" i="10"/>
  <c r="Q17" i="10"/>
  <c r="CT32" i="10"/>
  <c r="CB7" i="10"/>
  <c r="U17" i="10"/>
  <c r="V17" i="10" s="1"/>
  <c r="CK31" i="10"/>
  <c r="AT22" i="10"/>
  <c r="BJ6" i="10"/>
  <c r="AK27" i="10"/>
  <c r="BU17" i="10"/>
  <c r="CI22" i="10"/>
  <c r="BS33" i="10"/>
  <c r="CR17" i="10"/>
  <c r="CS17" i="10" s="1"/>
  <c r="CF33" i="10"/>
  <c r="CD22" i="10"/>
  <c r="BL21" i="10"/>
  <c r="AP33" i="10"/>
  <c r="BA18" i="10"/>
  <c r="AK7" i="10"/>
  <c r="BN12" i="10"/>
  <c r="BA28" i="10"/>
  <c r="BW18" i="10"/>
  <c r="CR27" i="10"/>
  <c r="F6" i="10"/>
  <c r="AB31" i="10"/>
  <c r="S28" i="10"/>
  <c r="T28" i="10" s="1"/>
  <c r="CM32" i="10"/>
  <c r="DG21" i="10"/>
  <c r="AT32" i="10"/>
  <c r="DE8" i="10"/>
  <c r="CV31" i="10"/>
  <c r="BA8" i="10"/>
  <c r="S13" i="10"/>
  <c r="T13" i="10" s="1"/>
  <c r="H8" i="10"/>
  <c r="L26" i="10"/>
  <c r="U28" i="10"/>
  <c r="AV27" i="10"/>
  <c r="AM11" i="10"/>
  <c r="U12" i="10"/>
  <c r="DC18" i="10"/>
  <c r="AM28" i="10"/>
  <c r="AN28" i="10" s="1"/>
  <c r="AI8" i="10"/>
  <c r="CF28" i="10"/>
  <c r="CG28" i="10" s="1"/>
  <c r="X12" i="10"/>
  <c r="U8" i="10"/>
  <c r="CI28" i="10"/>
  <c r="AD26" i="10"/>
  <c r="BW17" i="10"/>
  <c r="AM22" i="10"/>
  <c r="CD23" i="10"/>
  <c r="CE23" i="10" s="1"/>
  <c r="Q16" i="10"/>
  <c r="AR18" i="10"/>
  <c r="DC6" i="10"/>
  <c r="BE23" i="10"/>
  <c r="BF23" i="10" s="1"/>
  <c r="AY23" i="10"/>
  <c r="AZ23" i="10" s="1"/>
  <c r="CB6" i="10"/>
  <c r="CI17" i="10"/>
  <c r="CR7" i="10"/>
  <c r="BW21" i="10"/>
  <c r="BX21" i="10" s="1"/>
  <c r="CM16" i="10"/>
  <c r="DE21" i="10"/>
  <c r="BN18" i="10"/>
  <c r="H28" i="10"/>
  <c r="CB21" i="10"/>
  <c r="BW32" i="10"/>
  <c r="J16" i="10"/>
  <c r="K16" i="10" s="1"/>
  <c r="CI8" i="10"/>
  <c r="BL32" i="10"/>
  <c r="X22" i="10"/>
  <c r="CT31" i="10"/>
  <c r="Z18" i="10"/>
  <c r="AK33" i="10"/>
  <c r="F28" i="10"/>
  <c r="G28" i="10" s="1"/>
  <c r="CF23" i="10"/>
  <c r="CG23" i="10" s="1"/>
  <c r="CR22" i="10"/>
  <c r="X33" i="10"/>
  <c r="BZ23" i="10"/>
  <c r="CA23" i="10" s="1"/>
  <c r="CI13" i="10"/>
  <c r="CJ13" i="10" s="1"/>
  <c r="CR21" i="10"/>
  <c r="CK26" i="10"/>
  <c r="AK32" i="10"/>
  <c r="AG18" i="10"/>
  <c r="AD22" i="10"/>
  <c r="CI6" i="10"/>
  <c r="AD12" i="10"/>
  <c r="S26" i="10"/>
  <c r="AY26" i="10"/>
  <c r="AB16" i="10"/>
  <c r="AP26" i="10"/>
  <c r="CO27" i="10"/>
  <c r="DA6" i="10"/>
  <c r="DB6" i="10" s="1"/>
  <c r="AI33" i="10"/>
  <c r="CD16" i="10"/>
  <c r="BS28" i="10"/>
  <c r="BH26" i="10"/>
  <c r="BE16" i="10"/>
  <c r="CF6" i="10"/>
  <c r="DC7" i="10"/>
  <c r="CT6" i="10"/>
  <c r="CU6" i="10" s="1"/>
  <c r="CM6" i="10"/>
  <c r="BE27" i="10"/>
  <c r="CT12" i="10"/>
  <c r="CU12" i="10" s="1"/>
  <c r="DA12" i="10"/>
  <c r="CX13" i="10"/>
  <c r="CY13" i="10" s="1"/>
  <c r="CD18" i="10"/>
  <c r="BQ28" i="10"/>
  <c r="BR28" i="10" s="1"/>
  <c r="U13" i="10"/>
  <c r="V13" i="10" s="1"/>
  <c r="BJ31" i="10"/>
  <c r="J13" i="10"/>
  <c r="K13" i="10" s="1"/>
  <c r="CF18" i="10"/>
  <c r="AR32" i="10"/>
  <c r="BZ6" i="10"/>
  <c r="J6" i="10"/>
  <c r="CT33" i="10"/>
  <c r="AI11" i="10"/>
  <c r="DG6" i="10"/>
  <c r="J7" i="10"/>
  <c r="DE18" i="10"/>
  <c r="CD31" i="10"/>
  <c r="DA32" i="10"/>
  <c r="O31" i="10"/>
  <c r="AT12" i="10"/>
  <c r="AU12" i="10" s="1"/>
  <c r="L13" i="10"/>
  <c r="M13" i="10" s="1"/>
  <c r="DG27" i="10"/>
  <c r="S31" i="10"/>
  <c r="CO7" i="10"/>
  <c r="BL13" i="10"/>
  <c r="BM13" i="10" s="1"/>
  <c r="AB26" i="10"/>
  <c r="AR13" i="10"/>
  <c r="AS13" i="10" s="1"/>
  <c r="BN26" i="10"/>
  <c r="BU21" i="10"/>
  <c r="BV21" i="10" s="1"/>
  <c r="BN7" i="10"/>
  <c r="Q13" i="10"/>
  <c r="R13" i="10" s="1"/>
  <c r="H31" i="10"/>
  <c r="AT26" i="10"/>
  <c r="AD6" i="10"/>
  <c r="CR23" i="10"/>
  <c r="CS23" i="10" s="1"/>
  <c r="AV8" i="10"/>
  <c r="BA31" i="10"/>
  <c r="BH16" i="10"/>
  <c r="AG22" i="10"/>
  <c r="BQ26" i="10"/>
  <c r="BW16" i="10"/>
  <c r="DC31" i="10"/>
  <c r="S16" i="10"/>
  <c r="AV16" i="10"/>
  <c r="AW16" i="10" s="1"/>
  <c r="BC12" i="10"/>
  <c r="BD12" i="10" s="1"/>
  <c r="BJ12" i="10"/>
  <c r="DC12" i="10"/>
  <c r="DD12" i="10" s="1"/>
  <c r="CK7" i="10"/>
  <c r="Q6" i="10"/>
  <c r="BS7" i="10"/>
  <c r="CT8" i="10"/>
  <c r="AM6" i="10"/>
  <c r="AK23" i="10"/>
  <c r="AL23" i="10" s="1"/>
  <c r="AP8" i="10"/>
  <c r="CO33" i="10"/>
  <c r="AY31" i="10"/>
  <c r="CK33" i="10"/>
  <c r="CD26" i="10"/>
  <c r="CI31" i="10"/>
  <c r="BH33" i="10"/>
  <c r="CO11" i="10"/>
  <c r="CB32" i="10"/>
  <c r="CO13" i="10"/>
  <c r="CP13" i="10" s="1"/>
  <c r="AD11" i="10"/>
  <c r="CX21" i="10"/>
  <c r="CV28" i="10"/>
  <c r="CW28" i="10" s="1"/>
  <c r="J8" i="10"/>
  <c r="DE27" i="10"/>
  <c r="BU7" i="10"/>
  <c r="CF32" i="10"/>
  <c r="AV26" i="10"/>
  <c r="Z32" i="10"/>
  <c r="AY7" i="10"/>
  <c r="C33" i="10"/>
  <c r="D33" i="10" s="1"/>
  <c r="BL18" i="10"/>
  <c r="BW31" i="10"/>
  <c r="CV17" i="10"/>
  <c r="CM22" i="10"/>
  <c r="BZ33" i="10"/>
  <c r="DG31" i="10"/>
  <c r="CD28" i="10"/>
  <c r="CE28" i="10" s="1"/>
  <c r="BH18" i="10"/>
  <c r="AP6" i="10"/>
  <c r="BZ32" i="10"/>
  <c r="AR11" i="10"/>
  <c r="CV22" i="10"/>
  <c r="S12" i="10"/>
  <c r="T12" i="10" s="1"/>
  <c r="BA27" i="10"/>
  <c r="O16" i="10"/>
  <c r="BS21" i="10"/>
  <c r="BZ27" i="10"/>
  <c r="CT17" i="10"/>
  <c r="H11" i="10"/>
  <c r="J23" i="10"/>
  <c r="K23" i="10" s="1"/>
  <c r="C7" i="10"/>
  <c r="D7" i="10" s="1"/>
  <c r="S22" i="10"/>
  <c r="CI33" i="10"/>
  <c r="AV32" i="10"/>
  <c r="O26" i="10"/>
  <c r="BE7" i="10"/>
  <c r="H26" i="10"/>
  <c r="BH6" i="10"/>
  <c r="CB16" i="10"/>
  <c r="F16" i="10"/>
  <c r="Z17" i="10"/>
  <c r="BE21" i="10"/>
  <c r="X31" i="10"/>
  <c r="Z7" i="10"/>
  <c r="BA32" i="10"/>
  <c r="BB32" i="10" s="1"/>
  <c r="DE7" i="10"/>
  <c r="BQ32" i="10"/>
  <c r="AG6" i="10"/>
  <c r="BH12" i="10"/>
  <c r="BI12" i="10" s="1"/>
  <c r="DE11" i="10"/>
  <c r="O32" i="10"/>
  <c r="AR8" i="10"/>
  <c r="L27" i="10"/>
  <c r="BQ33" i="10"/>
  <c r="BA22" i="10"/>
  <c r="DA23" i="10"/>
  <c r="DB23" i="10" s="1"/>
  <c r="CF7" i="10"/>
  <c r="BS6" i="10"/>
  <c r="AM32" i="10"/>
  <c r="J27" i="10"/>
  <c r="CB18" i="10"/>
  <c r="CC18" i="10" s="1"/>
  <c r="BN33" i="10"/>
  <c r="AR7" i="10"/>
  <c r="AS7" i="10" s="1"/>
  <c r="DA8" i="10"/>
  <c r="O18" i="10"/>
  <c r="BJ28" i="10"/>
  <c r="BK28" i="10" s="1"/>
  <c r="DG7" i="10"/>
  <c r="AG27" i="10"/>
  <c r="CM26" i="10"/>
  <c r="DE33" i="10"/>
  <c r="BQ12" i="10"/>
  <c r="BR12" i="10" s="1"/>
  <c r="C18" i="10"/>
  <c r="D18" i="10" s="1"/>
  <c r="AT8" i="10"/>
  <c r="AK21" i="10"/>
  <c r="BH27" i="10"/>
  <c r="BZ16" i="10"/>
  <c r="CA16" i="10" s="1"/>
  <c r="S7" i="10"/>
  <c r="BL7" i="10"/>
  <c r="BS22" i="10"/>
  <c r="DE16" i="10"/>
  <c r="AV12" i="10"/>
  <c r="AW12" i="10" s="1"/>
  <c r="AP7" i="10"/>
  <c r="DC13" i="10"/>
  <c r="DD13" i="10" s="1"/>
  <c r="CB26" i="10"/>
  <c r="BN11" i="10"/>
  <c r="CX26" i="10"/>
  <c r="Q7" i="10"/>
  <c r="R7" i="10" s="1"/>
  <c r="CT13" i="10"/>
  <c r="CU13" i="10" s="1"/>
  <c r="BZ11" i="10"/>
  <c r="CO12" i="10"/>
  <c r="CP12" i="10" s="1"/>
  <c r="BA13" i="10"/>
  <c r="BB13" i="10" s="1"/>
  <c r="AG16" i="10"/>
  <c r="AH16" i="10" s="1"/>
  <c r="DC8" i="10"/>
  <c r="DD8" i="10" s="1"/>
  <c r="BZ31" i="10"/>
  <c r="DC28" i="10"/>
  <c r="DD28" i="10" s="1"/>
  <c r="AR26" i="10"/>
  <c r="AM13" i="10"/>
  <c r="AN13" i="10" s="1"/>
  <c r="AY18" i="10"/>
  <c r="CI32" i="10"/>
  <c r="AV21" i="10"/>
  <c r="AW21" i="10" s="1"/>
  <c r="BZ28" i="10"/>
  <c r="CA28" i="10" s="1"/>
  <c r="CI16" i="10"/>
  <c r="AR17" i="10"/>
  <c r="AS17" i="10" s="1"/>
  <c r="CR26" i="10"/>
  <c r="BC8" i="10"/>
  <c r="AM12" i="10"/>
  <c r="AN12" i="10" s="1"/>
  <c r="F22" i="10"/>
  <c r="BN23" i="10"/>
  <c r="BO23" i="10" s="1"/>
  <c r="CF12" i="10"/>
  <c r="CG12" i="10" s="1"/>
  <c r="DA21" i="10"/>
  <c r="BE31" i="10"/>
  <c r="AG23" i="10"/>
  <c r="AH23" i="10" s="1"/>
  <c r="C22" i="10"/>
  <c r="D22" i="10" s="1"/>
  <c r="BC7" i="10"/>
  <c r="U31" i="10"/>
  <c r="H17" i="10"/>
  <c r="DA16" i="10"/>
  <c r="DB16" i="10" s="1"/>
  <c r="DE17" i="10"/>
  <c r="DC22" i="10"/>
  <c r="CM21" i="10"/>
  <c r="H32" i="10"/>
  <c r="CI7" i="10"/>
  <c r="CK12" i="10"/>
  <c r="CL12" i="10" s="1"/>
  <c r="BJ13" i="10"/>
  <c r="BK13" i="10" s="1"/>
  <c r="CO26" i="10"/>
  <c r="L11" i="10"/>
  <c r="AI13" i="10"/>
  <c r="AJ13" i="10" s="1"/>
  <c r="BL23" i="10"/>
  <c r="BM23" i="10" s="1"/>
  <c r="BA16" i="10"/>
  <c r="AB18" i="10"/>
  <c r="BE12" i="10"/>
  <c r="BF12" i="10" s="1"/>
  <c r="BA6" i="10"/>
  <c r="CD27" i="10"/>
  <c r="F7" i="10"/>
  <c r="BU26" i="10"/>
  <c r="CI27" i="10"/>
  <c r="CO22" i="10"/>
  <c r="CP22" i="10" s="1"/>
  <c r="CV7" i="10"/>
  <c r="CD8" i="10"/>
  <c r="H22" i="10"/>
  <c r="CT11" i="10"/>
  <c r="AT6" i="10"/>
  <c r="BA23" i="10"/>
  <c r="BB23" i="10" s="1"/>
  <c r="C8" i="10"/>
  <c r="D8" i="10" s="1"/>
  <c r="Q8" i="10"/>
  <c r="DA7" i="10"/>
  <c r="DG11" i="10"/>
  <c r="H12" i="10"/>
  <c r="I12" i="10" s="1"/>
  <c r="U11" i="10"/>
  <c r="CM8" i="10"/>
  <c r="U21" i="10"/>
  <c r="AT17" i="10"/>
  <c r="CM12" i="10"/>
  <c r="CN12" i="10" s="1"/>
  <c r="AY6" i="10"/>
  <c r="C27" i="10"/>
  <c r="D27" i="10" s="1"/>
  <c r="CO28" i="10"/>
  <c r="CP28" i="10" s="1"/>
  <c r="C26" i="10"/>
  <c r="D26" i="10" s="1"/>
  <c r="CR12" i="10"/>
  <c r="CS12" i="10" s="1"/>
  <c r="CB17" i="10"/>
  <c r="CC17" i="10" s="1"/>
  <c r="C32" i="10"/>
  <c r="D32" i="10" s="1"/>
  <c r="H18" i="10"/>
  <c r="AY21" i="10"/>
  <c r="CK8" i="10"/>
  <c r="Z26" i="10"/>
  <c r="CT7" i="10"/>
  <c r="CX8" i="10"/>
  <c r="BH32" i="10"/>
  <c r="CD21" i="10"/>
  <c r="BU12" i="10"/>
  <c r="BV12" i="10" s="1"/>
  <c r="CM7" i="10"/>
  <c r="O12" i="10"/>
  <c r="P12" i="10" s="1"/>
  <c r="Q21" i="10"/>
  <c r="R21" i="10" s="1"/>
  <c r="BH22" i="10"/>
  <c r="J28" i="10"/>
  <c r="F32" i="10"/>
  <c r="BW6" i="10"/>
  <c r="X13" i="10"/>
  <c r="Y13" i="10" s="1"/>
  <c r="BW28" i="10"/>
  <c r="BX28" i="10" s="1"/>
  <c r="U26" i="10"/>
  <c r="AK6" i="10"/>
  <c r="AT31" i="10"/>
  <c r="L28" i="10"/>
  <c r="AT7" i="10"/>
  <c r="AU7" i="10" s="1"/>
  <c r="DG26" i="10"/>
  <c r="BS13" i="10"/>
  <c r="BT13" i="10" s="1"/>
  <c r="BU16" i="10"/>
  <c r="AV11" i="10"/>
  <c r="CO8" i="10"/>
  <c r="AK11" i="10"/>
  <c r="AL11" i="10" s="1"/>
  <c r="AY8" i="10"/>
  <c r="DG28" i="10"/>
  <c r="DH28" i="10" s="1"/>
  <c r="BW11" i="10"/>
  <c r="AY32" i="10"/>
  <c r="BC28" i="10"/>
  <c r="BD28" i="10" s="1"/>
  <c r="CX11" i="10"/>
  <c r="AR22" i="10"/>
  <c r="AR21" i="10"/>
  <c r="AS21" i="10" s="1"/>
  <c r="BW27" i="10"/>
  <c r="CX28" i="10"/>
  <c r="CY28" i="10" s="1"/>
  <c r="F12" i="10"/>
  <c r="G12" i="10" s="1"/>
  <c r="CK13" i="10"/>
  <c r="CL13" i="10" s="1"/>
  <c r="BS8" i="10"/>
  <c r="AV6" i="10"/>
  <c r="BA12" i="10"/>
  <c r="BB12" i="10" s="1"/>
  <c r="BC26" i="10"/>
  <c r="CX33" i="10"/>
  <c r="DG13" i="10"/>
  <c r="DH13" i="10" s="1"/>
  <c r="BN22" i="10"/>
  <c r="AT33" i="10"/>
  <c r="AU33" i="10" s="1"/>
  <c r="X23" i="10"/>
  <c r="Y23" i="10" s="1"/>
  <c r="AI6" i="10"/>
  <c r="AY11" i="10"/>
  <c r="X32" i="10"/>
  <c r="Y32" i="10" s="1"/>
  <c r="CX32" i="10"/>
  <c r="AI21" i="10"/>
  <c r="BL16" i="10"/>
  <c r="X27" i="10"/>
  <c r="AB11" i="10"/>
  <c r="CF21" i="10"/>
  <c r="Z8" i="10"/>
  <c r="DA27" i="10"/>
  <c r="Q18" i="10"/>
  <c r="CR6" i="10"/>
  <c r="DA11" i="10"/>
  <c r="DA31" i="10"/>
  <c r="BE13" i="10"/>
  <c r="BF13" i="10" s="1"/>
  <c r="X16" i="10"/>
  <c r="BN28" i="10"/>
  <c r="BO28" i="10" s="1"/>
  <c r="CV16" i="10"/>
  <c r="CW16" i="10" s="1"/>
  <c r="L23" i="10"/>
  <c r="M23" i="10" s="1"/>
  <c r="H23" i="10"/>
  <c r="I23" i="10" s="1"/>
  <c r="AB33" i="10"/>
  <c r="O6" i="10"/>
  <c r="AG7" i="10"/>
  <c r="O23" i="10"/>
  <c r="P23" i="10" s="1"/>
  <c r="BL12" i="10"/>
  <c r="BM12" i="10" s="1"/>
  <c r="AB23" i="10"/>
  <c r="AC23" i="10" s="1"/>
  <c r="AK31" i="10"/>
  <c r="DC32" i="10"/>
  <c r="BC11" i="10"/>
  <c r="AR12" i="10"/>
  <c r="AS12" i="10" s="1"/>
  <c r="L21" i="10"/>
  <c r="BL6" i="10"/>
  <c r="AK28" i="10"/>
  <c r="AL28" i="10" s="1"/>
  <c r="AG31" i="10"/>
  <c r="C31" i="10"/>
  <c r="D31" i="10" s="1"/>
  <c r="CM17" i="10"/>
  <c r="CN17" i="10" s="1"/>
  <c r="CV32" i="10"/>
  <c r="CW32" i="10" s="1"/>
  <c r="X8" i="10"/>
  <c r="U22" i="10"/>
  <c r="F33" i="10"/>
  <c r="G33" i="10" s="1"/>
  <c r="Q31" i="10"/>
  <c r="CD7" i="10"/>
  <c r="H13" i="10"/>
  <c r="I13" i="10" s="1"/>
  <c r="F23" i="10"/>
  <c r="G23" i="10" s="1"/>
  <c r="BJ16" i="10"/>
  <c r="BQ13" i="10"/>
  <c r="BR13" i="10" s="1"/>
  <c r="CX16" i="10"/>
  <c r="BS12" i="10"/>
  <c r="BT12" i="10" s="1"/>
  <c r="CT22" i="10"/>
  <c r="BC32" i="10"/>
  <c r="BD32" i="10" s="1"/>
  <c r="DA33" i="10"/>
  <c r="CT27" i="10"/>
  <c r="CD13" i="10"/>
  <c r="CE13" i="10" s="1"/>
  <c r="AY17" i="10"/>
  <c r="BZ18" i="10"/>
  <c r="CB27" i="10"/>
  <c r="CC27" i="10" s="1"/>
  <c r="AI26" i="10"/>
  <c r="CX7" i="10"/>
  <c r="CX31" i="10"/>
  <c r="CY31" i="10" s="1"/>
  <c r="AK17" i="10"/>
  <c r="AL17" i="10" s="1"/>
  <c r="S8" i="10"/>
  <c r="T8" i="10" s="1"/>
  <c r="DG17" i="10"/>
  <c r="C11" i="10"/>
  <c r="D11" i="10" s="1"/>
  <c r="AG11" i="10"/>
  <c r="L32" i="10"/>
  <c r="CM23" i="10"/>
  <c r="CN23" i="10" s="1"/>
  <c r="L16" i="10"/>
  <c r="CK27" i="10"/>
  <c r="BJ11" i="10"/>
  <c r="AB6" i="10"/>
  <c r="AM18" i="10"/>
  <c r="CK17" i="10"/>
  <c r="AV28" i="10"/>
  <c r="AW28" i="10" s="1"/>
  <c r="DE12" i="10"/>
  <c r="DF12" i="10" s="1"/>
  <c r="BW13" i="10"/>
  <c r="BX13" i="10" s="1"/>
  <c r="BL11" i="10"/>
  <c r="AI18" i="10"/>
  <c r="AJ18" i="10" s="1"/>
  <c r="CM13" i="10"/>
  <c r="CN13" i="10" s="1"/>
  <c r="CK18" i="10"/>
  <c r="Q33" i="10"/>
  <c r="R33" i="10" s="1"/>
  <c r="Z28" i="10"/>
  <c r="AA28" i="10" s="1"/>
  <c r="BA17" i="10"/>
  <c r="DC21" i="10"/>
  <c r="F31" i="10"/>
  <c r="BW33" i="10"/>
  <c r="BC23" i="10"/>
  <c r="BD23" i="10" s="1"/>
  <c r="CX18" i="10"/>
  <c r="CO18" i="10"/>
  <c r="CP18" i="10" s="1"/>
  <c r="Z13" i="10"/>
  <c r="AA13" i="10" s="1"/>
  <c r="BZ13" i="10"/>
  <c r="CA13" i="10" s="1"/>
  <c r="BZ22" i="10"/>
  <c r="AU31" i="10" l="1"/>
  <c r="BD26" i="10"/>
  <c r="M21" i="10"/>
  <c r="Y16" i="10"/>
  <c r="CC23" i="10"/>
  <c r="AH31" i="10"/>
  <c r="CG21" i="10"/>
  <c r="G31" i="10"/>
  <c r="M6" i="10"/>
  <c r="BX33" i="10"/>
  <c r="DD21" i="10"/>
  <c r="M28" i="10"/>
  <c r="K28" i="10"/>
  <c r="BK12" i="10"/>
  <c r="DB27" i="10"/>
  <c r="CY23" i="10"/>
  <c r="AA8" i="10"/>
  <c r="CP8" i="10"/>
  <c r="CL8" i="10"/>
  <c r="CY18" i="10"/>
  <c r="CL18" i="10"/>
  <c r="AN18" i="10"/>
  <c r="CA18" i="10"/>
  <c r="BT8" i="10"/>
  <c r="AC18" i="10"/>
  <c r="AZ18" i="10"/>
  <c r="M32" i="10"/>
  <c r="Y8" i="10"/>
  <c r="I18" i="10"/>
  <c r="DB12" i="10"/>
  <c r="V12" i="10"/>
  <c r="AE12" i="10"/>
  <c r="Y12" i="10"/>
  <c r="AZ32" i="10"/>
  <c r="R8" i="10"/>
  <c r="DD32" i="10"/>
  <c r="CP21" i="10"/>
  <c r="AQ21" i="10"/>
  <c r="CL21" i="10"/>
  <c r="CA12" i="10"/>
  <c r="CN28" i="10"/>
  <c r="I28" i="10"/>
  <c r="AC33" i="10"/>
  <c r="BT28" i="10"/>
  <c r="CY16" i="10"/>
  <c r="AZ21" i="10"/>
  <c r="AL21" i="10"/>
  <c r="CE21" i="10"/>
  <c r="AJ21" i="10"/>
  <c r="AQ12" i="10"/>
  <c r="T16" i="10"/>
  <c r="CG6" i="10"/>
  <c r="P21" i="10"/>
  <c r="BV16" i="10"/>
  <c r="BF21" i="10"/>
  <c r="BT21" i="10"/>
  <c r="CS6" i="10"/>
  <c r="BO12" i="10"/>
  <c r="V11" i="10"/>
  <c r="CU11" i="10"/>
  <c r="G32" i="10"/>
  <c r="BI32" i="10"/>
  <c r="V21" i="10"/>
  <c r="BB28" i="10"/>
  <c r="M16" i="10"/>
  <c r="AN6" i="10"/>
  <c r="AZ6" i="10"/>
  <c r="BT6" i="10"/>
  <c r="R31" i="10"/>
  <c r="AL6" i="10"/>
  <c r="BM6" i="10"/>
  <c r="AJ6" i="10"/>
  <c r="AW6" i="10"/>
  <c r="AQ6" i="10"/>
  <c r="K6" i="10"/>
  <c r="AC6" i="10"/>
  <c r="DH17" i="10"/>
  <c r="AZ17" i="10"/>
  <c r="P6" i="10"/>
  <c r="DB31" i="10"/>
  <c r="P18" i="10"/>
  <c r="AA17" i="10"/>
  <c r="BB6" i="10"/>
  <c r="BX6" i="10"/>
  <c r="CJ28" i="10"/>
  <c r="BO11" i="10"/>
  <c r="BB31" i="10"/>
  <c r="CJ8" i="10"/>
  <c r="CN32" i="10"/>
  <c r="BI18" i="10"/>
  <c r="AE6" i="10"/>
  <c r="I32" i="10"/>
  <c r="BD8" i="10"/>
  <c r="AU8" i="10"/>
  <c r="BF31" i="10"/>
  <c r="CE27" i="10"/>
  <c r="I11" i="10"/>
  <c r="AS11" i="10"/>
  <c r="CP11" i="10"/>
  <c r="R16" i="10"/>
  <c r="AJ16" i="10"/>
  <c r="AH21" i="10"/>
  <c r="BO21" i="10"/>
  <c r="CA21" i="10"/>
  <c r="CU21" i="10"/>
  <c r="AS16" i="10"/>
  <c r="AQ16" i="10"/>
  <c r="BB21" i="10"/>
  <c r="CC21" i="10"/>
  <c r="BM21" i="10"/>
  <c r="BB16" i="10"/>
  <c r="CA11" i="10"/>
  <c r="CG7" i="10"/>
  <c r="CJ33" i="10"/>
  <c r="P16" i="10"/>
  <c r="AZ7" i="10"/>
  <c r="CY21" i="10"/>
  <c r="CL33" i="10"/>
  <c r="R6" i="10"/>
  <c r="BX16" i="10"/>
  <c r="CE31" i="10"/>
  <c r="CS21" i="10"/>
  <c r="AA18" i="10"/>
  <c r="BD21" i="10"/>
  <c r="BM28" i="10"/>
  <c r="R28" i="10"/>
  <c r="BV28" i="10"/>
  <c r="CS28" i="10"/>
  <c r="CE12" i="10"/>
  <c r="BK16" i="10"/>
  <c r="BM16" i="10"/>
  <c r="CN21" i="10"/>
  <c r="DF16" i="10"/>
  <c r="CL28" i="10"/>
  <c r="CC16" i="10"/>
  <c r="M27" i="10"/>
  <c r="AJ11" i="10"/>
  <c r="AN21" i="10"/>
  <c r="CA6" i="10"/>
  <c r="BF16" i="10"/>
  <c r="AC16" i="10"/>
  <c r="CC6" i="10"/>
  <c r="G6" i="10"/>
  <c r="BK6" i="10"/>
  <c r="CL16" i="10"/>
  <c r="DH16" i="10"/>
  <c r="BK21" i="10"/>
  <c r="I16" i="10"/>
  <c r="K21" i="10"/>
  <c r="AA21" i="10"/>
  <c r="CW21" i="10"/>
  <c r="AU26" i="10"/>
  <c r="AS32" i="10"/>
  <c r="BI26" i="10"/>
  <c r="AZ26" i="10"/>
  <c r="AE26" i="10"/>
  <c r="CW31" i="10"/>
  <c r="CS27" i="10"/>
  <c r="V16" i="10"/>
  <c r="DB18" i="10"/>
  <c r="AL8" i="10"/>
  <c r="AE27" i="10"/>
  <c r="DD27" i="10"/>
  <c r="BI11" i="10"/>
  <c r="CS11" i="10"/>
  <c r="M7" i="10"/>
  <c r="BT26" i="10"/>
  <c r="AW7" i="10"/>
  <c r="AN27" i="10"/>
  <c r="AE33" i="10"/>
  <c r="CP31" i="10"/>
  <c r="AE18" i="10"/>
  <c r="BF32" i="10"/>
  <c r="G27" i="10"/>
  <c r="AU18" i="10"/>
  <c r="AU21" i="10"/>
  <c r="CE33" i="10"/>
  <c r="AC27" i="10"/>
  <c r="Y21" i="10"/>
  <c r="AA27" i="10"/>
  <c r="BI28" i="10"/>
  <c r="T21" i="10"/>
  <c r="P28" i="10"/>
  <c r="AC32" i="10"/>
  <c r="AJ28" i="10"/>
  <c r="DH33" i="10"/>
  <c r="BF28" i="10"/>
  <c r="AH12" i="10"/>
  <c r="AH6" i="10"/>
  <c r="G16" i="10"/>
  <c r="G21" i="10"/>
  <c r="CP16" i="10"/>
  <c r="BR16" i="10"/>
  <c r="BT16" i="10"/>
  <c r="AE21" i="10"/>
  <c r="BI21" i="10"/>
  <c r="Y27" i="10"/>
  <c r="BV26" i="10"/>
  <c r="BR32" i="10"/>
  <c r="CA33" i="10"/>
  <c r="AW26" i="10"/>
  <c r="CP33" i="10"/>
  <c r="T31" i="10"/>
  <c r="BF27" i="10"/>
  <c r="CE16" i="10"/>
  <c r="DF21" i="10"/>
  <c r="DD6" i="10"/>
  <c r="V8" i="10"/>
  <c r="AW27" i="10"/>
  <c r="AU32" i="10"/>
  <c r="BB11" i="10"/>
  <c r="CL11" i="10"/>
  <c r="AW31" i="10"/>
  <c r="BO8" i="10"/>
  <c r="CC8" i="10"/>
  <c r="CJ21" i="10"/>
  <c r="DF6" i="10"/>
  <c r="AC21" i="10"/>
  <c r="BV27" i="10"/>
  <c r="CL6" i="10"/>
  <c r="CU28" i="10"/>
  <c r="AC28" i="10"/>
  <c r="T27" i="10"/>
  <c r="DH18" i="10"/>
  <c r="P11" i="10"/>
  <c r="DB28" i="10"/>
  <c r="BT31" i="10"/>
  <c r="I27" i="10"/>
  <c r="T33" i="10"/>
  <c r="I21" i="10"/>
  <c r="AA16" i="10"/>
  <c r="BF26" i="10"/>
  <c r="AH28" i="10"/>
  <c r="BK33" i="10"/>
  <c r="DD16" i="10"/>
  <c r="AU11" i="10"/>
  <c r="AU27" i="10"/>
  <c r="AZ28" i="10"/>
  <c r="I6" i="10"/>
  <c r="AS31" i="10"/>
  <c r="BV18" i="10"/>
  <c r="BM11" i="10"/>
  <c r="CL27" i="10"/>
  <c r="CU27" i="10"/>
  <c r="DB33" i="10"/>
  <c r="R18" i="10"/>
  <c r="CY32" i="10"/>
  <c r="CY33" i="10"/>
  <c r="BX27" i="10"/>
  <c r="AZ8" i="10"/>
  <c r="CY8" i="10"/>
  <c r="CN8" i="10"/>
  <c r="AU6" i="10"/>
  <c r="DB21" i="10"/>
  <c r="CJ16" i="10"/>
  <c r="BI6" i="10"/>
  <c r="BI16" i="10"/>
  <c r="DH6" i="10"/>
  <c r="CN6" i="10"/>
  <c r="CJ6" i="10"/>
  <c r="CN16" i="10"/>
  <c r="V28" i="10"/>
  <c r="DH21" i="10"/>
  <c r="DF28" i="10"/>
  <c r="BD16" i="10"/>
  <c r="AZ12" i="10"/>
  <c r="CC12" i="10"/>
  <c r="AL12" i="10"/>
  <c r="AE16" i="10"/>
  <c r="CJ22" i="10"/>
  <c r="CU32" i="10"/>
  <c r="AQ11" i="10"/>
  <c r="CW18" i="10"/>
  <c r="K17" i="10"/>
  <c r="BK7" i="10"/>
  <c r="BM26" i="10"/>
  <c r="DD11" i="10"/>
  <c r="CW27" i="10"/>
  <c r="AQ17" i="10"/>
  <c r="T18" i="10"/>
  <c r="AN33" i="10"/>
  <c r="M33" i="10"/>
  <c r="AS27" i="10"/>
  <c r="BM33" i="10"/>
  <c r="CY22" i="10"/>
  <c r="T17" i="10"/>
  <c r="AE17" i="10"/>
  <c r="AW18" i="10"/>
  <c r="AE8" i="10"/>
  <c r="BM31" i="10"/>
  <c r="CG31" i="10"/>
  <c r="CC33" i="10"/>
  <c r="BM8" i="10"/>
  <c r="BV8" i="10"/>
  <c r="BR27" i="10"/>
  <c r="P27" i="10"/>
  <c r="DB26" i="10"/>
  <c r="BI17" i="10"/>
  <c r="CE6" i="10"/>
  <c r="BT32" i="10"/>
  <c r="BX12" i="10"/>
  <c r="BI22" i="10"/>
  <c r="CP26" i="10"/>
  <c r="I26" i="10"/>
  <c r="CW17" i="10"/>
  <c r="CS22" i="10"/>
  <c r="AJ26" i="10"/>
  <c r="CU22" i="10"/>
  <c r="AZ11" i="10"/>
  <c r="AS22" i="10"/>
  <c r="AA26" i="10"/>
  <c r="I22" i="10"/>
  <c r="I17" i="10"/>
  <c r="CC26" i="10"/>
  <c r="AH27" i="10"/>
  <c r="K27" i="10"/>
  <c r="AS8" i="10"/>
  <c r="AA7" i="10"/>
  <c r="BF7" i="10"/>
  <c r="CU17" i="10"/>
  <c r="CA32" i="10"/>
  <c r="BX31" i="10"/>
  <c r="DF27" i="10"/>
  <c r="BI33" i="10"/>
  <c r="AW8" i="10"/>
  <c r="BO26" i="10"/>
  <c r="CU33" i="10"/>
  <c r="DD7" i="10"/>
  <c r="CP27" i="10"/>
  <c r="AH18" i="10"/>
  <c r="CS7" i="10"/>
  <c r="AJ8" i="10"/>
  <c r="I8" i="10"/>
  <c r="BB18" i="10"/>
  <c r="BV17" i="10"/>
  <c r="R17" i="10"/>
  <c r="CN27" i="10"/>
  <c r="CU18" i="10"/>
  <c r="Y17" i="10"/>
  <c r="BF11" i="10"/>
  <c r="V32" i="10"/>
  <c r="CL32" i="10"/>
  <c r="I7" i="10"/>
  <c r="CU26" i="10"/>
  <c r="V27" i="10"/>
  <c r="BD17" i="10"/>
  <c r="K33" i="10"/>
  <c r="G8" i="10"/>
  <c r="CG22" i="10"/>
  <c r="CW33" i="10"/>
  <c r="AC22" i="10"/>
  <c r="BM27" i="10"/>
  <c r="V33" i="10"/>
  <c r="I33" i="10"/>
  <c r="R12" i="10"/>
  <c r="DD33" i="10"/>
  <c r="BI8" i="10"/>
  <c r="Y26" i="10"/>
  <c r="AN31" i="10"/>
  <c r="AW17" i="10"/>
  <c r="AQ31" i="10"/>
  <c r="K32" i="10"/>
  <c r="K26" i="10"/>
  <c r="Y18" i="10"/>
  <c r="CN11" i="10"/>
  <c r="BK8" i="10"/>
  <c r="CN18" i="10"/>
  <c r="P33" i="10"/>
  <c r="AN26" i="10"/>
  <c r="V6" i="10"/>
  <c r="CG26" i="10"/>
  <c r="AE7" i="10"/>
  <c r="Y6" i="10"/>
  <c r="CP17" i="10"/>
  <c r="CP32" i="10"/>
  <c r="BD18" i="10"/>
  <c r="BD22" i="10"/>
  <c r="BT22" i="10"/>
  <c r="AH22" i="10"/>
  <c r="Y22" i="10"/>
  <c r="BB17" i="10"/>
  <c r="CY7" i="10"/>
  <c r="CE7" i="10"/>
  <c r="T7" i="10"/>
  <c r="BV7" i="10"/>
  <c r="AE22" i="10"/>
  <c r="M26" i="10"/>
  <c r="AL7" i="10"/>
  <c r="CL17" i="10"/>
  <c r="AH11" i="10"/>
  <c r="CY11" i="10"/>
  <c r="AW11" i="10"/>
  <c r="V26" i="10"/>
  <c r="DH11" i="10"/>
  <c r="CE8" i="10"/>
  <c r="V31" i="10"/>
  <c r="G22" i="10"/>
  <c r="CJ32" i="10"/>
  <c r="BI27" i="10"/>
  <c r="DH7" i="10"/>
  <c r="AN32" i="10"/>
  <c r="P32" i="10"/>
  <c r="Y31" i="10"/>
  <c r="P26" i="10"/>
  <c r="CA27" i="10"/>
  <c r="BM18" i="10"/>
  <c r="K8" i="10"/>
  <c r="CJ31" i="10"/>
  <c r="CU8" i="10"/>
  <c r="P31" i="10"/>
  <c r="CE18" i="10"/>
  <c r="AQ26" i="10"/>
  <c r="AL32" i="10"/>
  <c r="BX32" i="10"/>
  <c r="CJ17" i="10"/>
  <c r="AN22" i="10"/>
  <c r="AC31" i="10"/>
  <c r="AQ33" i="10"/>
  <c r="AL27" i="10"/>
  <c r="AW33" i="10"/>
  <c r="BF33" i="10"/>
  <c r="AZ22" i="10"/>
  <c r="AJ31" i="10"/>
  <c r="CY6" i="10"/>
  <c r="BO6" i="10"/>
  <c r="CG11" i="10"/>
  <c r="CS32" i="10"/>
  <c r="AQ32" i="10"/>
  <c r="CN31" i="10"/>
  <c r="BR22" i="10"/>
  <c r="P8" i="10"/>
  <c r="M17" i="10"/>
  <c r="T6" i="10"/>
  <c r="CE11" i="10"/>
  <c r="CW12" i="10"/>
  <c r="V18" i="10"/>
  <c r="CJ12" i="10"/>
  <c r="DF22" i="10"/>
  <c r="BV33" i="10"/>
  <c r="DF26" i="10"/>
  <c r="K11" i="10"/>
  <c r="CU16" i="10"/>
  <c r="BR17" i="10"/>
  <c r="R32" i="10"/>
  <c r="M31" i="10"/>
  <c r="CJ26" i="10"/>
  <c r="BX26" i="10"/>
  <c r="AN17" i="10"/>
  <c r="CJ18" i="10"/>
  <c r="Y7" i="10"/>
  <c r="AL16" i="10"/>
  <c r="DH12" i="10"/>
  <c r="AH8" i="10"/>
  <c r="M8" i="10"/>
  <c r="BO16" i="10"/>
  <c r="CY17" i="10"/>
  <c r="CE22" i="10"/>
  <c r="DD22" i="10"/>
  <c r="BB22" i="10"/>
  <c r="BV22" i="10"/>
  <c r="CU7" i="10"/>
  <c r="CN26" i="10"/>
  <c r="V22" i="10"/>
  <c r="AH7" i="10"/>
  <c r="AC11" i="10"/>
  <c r="CN7" i="10"/>
  <c r="DB7" i="10"/>
  <c r="CW7" i="10"/>
  <c r="CJ7" i="10"/>
  <c r="BD7" i="10"/>
  <c r="AQ7" i="10"/>
  <c r="DF11" i="10"/>
  <c r="AW32" i="10"/>
  <c r="CE26" i="10"/>
  <c r="BT7" i="10"/>
  <c r="DD31" i="10"/>
  <c r="AC26" i="10"/>
  <c r="DB32" i="10"/>
  <c r="CL26" i="10"/>
  <c r="AL33" i="10"/>
  <c r="BX17" i="10"/>
  <c r="DD18" i="10"/>
  <c r="BB8" i="10"/>
  <c r="DH22" i="10"/>
  <c r="BX8" i="10"/>
  <c r="CA26" i="10"/>
  <c r="BR7" i="10"/>
  <c r="CC22" i="10"/>
  <c r="DH8" i="10"/>
  <c r="BT27" i="10"/>
  <c r="R26" i="10"/>
  <c r="AA31" i="10"/>
  <c r="BV32" i="10"/>
  <c r="BT11" i="10"/>
  <c r="AN8" i="10"/>
  <c r="BV31" i="10"/>
  <c r="AL18" i="10"/>
  <c r="AJ7" i="10"/>
  <c r="BB33" i="10"/>
  <c r="BB26" i="10"/>
  <c r="BO32" i="10"/>
  <c r="BD6" i="10"/>
  <c r="K22" i="10"/>
  <c r="AJ32" i="10"/>
  <c r="AC8" i="10"/>
  <c r="AA11" i="10"/>
  <c r="BF17" i="10"/>
  <c r="BO27" i="10"/>
  <c r="BR31" i="10"/>
  <c r="BK27" i="10"/>
  <c r="CG27" i="10"/>
  <c r="CP6" i="10"/>
  <c r="CA17" i="10"/>
  <c r="CG8" i="10"/>
  <c r="AC12" i="10"/>
  <c r="AZ16" i="10"/>
  <c r="BV6" i="10"/>
  <c r="CS33" i="10"/>
  <c r="AE31" i="10"/>
  <c r="CS16" i="10"/>
  <c r="M22" i="10"/>
  <c r="K12" i="10"/>
  <c r="DF32" i="10"/>
  <c r="M18" i="10"/>
  <c r="CA8" i="10"/>
  <c r="AE32" i="10"/>
  <c r="CE17" i="10"/>
  <c r="BX22" i="10"/>
  <c r="DB17" i="10"/>
  <c r="CL22" i="10"/>
  <c r="BK11" i="10"/>
  <c r="BD11" i="10"/>
  <c r="DB11" i="10"/>
  <c r="BO22" i="10"/>
  <c r="BX11" i="10"/>
  <c r="DH26" i="10"/>
  <c r="AU17" i="10"/>
  <c r="CJ27" i="10"/>
  <c r="CS26" i="10"/>
  <c r="AS26" i="10"/>
  <c r="DB8" i="10"/>
  <c r="T22" i="10"/>
  <c r="BB27" i="10"/>
  <c r="DH31" i="10"/>
  <c r="AA32" i="10"/>
  <c r="AE11" i="10"/>
  <c r="AZ31" i="10"/>
  <c r="CL7" i="10"/>
  <c r="BR26" i="10"/>
  <c r="I31" i="10"/>
  <c r="CP7" i="10"/>
  <c r="DF18" i="10"/>
  <c r="CG18" i="10"/>
  <c r="T26" i="10"/>
  <c r="CU31" i="10"/>
  <c r="BO18" i="10"/>
  <c r="AN11" i="10"/>
  <c r="DF8" i="10"/>
  <c r="BX18" i="10"/>
  <c r="CG33" i="10"/>
  <c r="CL31" i="10"/>
  <c r="AL22" i="10"/>
  <c r="CW8" i="10"/>
  <c r="BD33" i="10"/>
  <c r="AS33" i="10"/>
  <c r="Y11" i="10"/>
  <c r="BF18" i="10"/>
  <c r="BR11" i="10"/>
  <c r="CS31" i="10"/>
  <c r="AH17" i="10"/>
  <c r="AN7" i="10"/>
  <c r="BF8" i="10"/>
  <c r="BB7" i="10"/>
  <c r="CC11" i="10"/>
  <c r="BR8" i="10"/>
  <c r="DH32" i="10"/>
  <c r="AJ17" i="10"/>
  <c r="BX7" i="10"/>
  <c r="AA22" i="10"/>
  <c r="CS8" i="10"/>
  <c r="BD27" i="10"/>
  <c r="AZ33" i="10"/>
  <c r="DD26" i="10"/>
  <c r="BM22" i="10"/>
  <c r="AC17" i="10"/>
  <c r="BK17" i="10"/>
  <c r="BO17" i="10"/>
  <c r="AZ27" i="10"/>
  <c r="V7" i="10"/>
  <c r="P22" i="10"/>
  <c r="CJ11" i="10"/>
  <c r="DF31" i="10"/>
  <c r="AU16" i="10"/>
  <c r="AH26" i="10"/>
  <c r="AC7" i="10"/>
  <c r="CY27" i="10"/>
  <c r="AJ27" i="10"/>
  <c r="AQ27" i="10"/>
  <c r="BR21" i="10"/>
  <c r="BK18" i="10"/>
  <c r="P7" i="10"/>
  <c r="BV11" i="10"/>
  <c r="AA12" i="10"/>
  <c r="BR18" i="10"/>
  <c r="CW26" i="10"/>
  <c r="AU22" i="10"/>
  <c r="K7" i="10"/>
  <c r="DD17" i="10"/>
  <c r="AJ22" i="10"/>
  <c r="G17" i="10"/>
  <c r="P17" i="10"/>
  <c r="CA22" i="10"/>
  <c r="AL31" i="10"/>
  <c r="G7" i="10"/>
  <c r="M11" i="10"/>
  <c r="DF17" i="10"/>
  <c r="CA31" i="10"/>
  <c r="CY26" i="10"/>
  <c r="BM7" i="10"/>
  <c r="DF33" i="10"/>
  <c r="BO33" i="10"/>
  <c r="BR33" i="10"/>
  <c r="DF7" i="10"/>
  <c r="CW22" i="10"/>
  <c r="CN22" i="10"/>
  <c r="CG32" i="10"/>
  <c r="CC32" i="10"/>
  <c r="AQ8" i="10"/>
  <c r="BO7" i="10"/>
  <c r="DH27" i="10"/>
  <c r="BK31" i="10"/>
  <c r="AJ33" i="10"/>
  <c r="Y33" i="10"/>
  <c r="BM32" i="10"/>
  <c r="AS18" i="10"/>
  <c r="BT33" i="10"/>
  <c r="CC7" i="10"/>
  <c r="CS18" i="10"/>
  <c r="BK26" i="10"/>
  <c r="BT17" i="10"/>
  <c r="BI31" i="10"/>
  <c r="BD31" i="10"/>
  <c r="T11" i="10"/>
  <c r="R22" i="10"/>
  <c r="AL26" i="10"/>
  <c r="G18" i="10"/>
  <c r="R11" i="10"/>
  <c r="AH33" i="10"/>
  <c r="BK32" i="10"/>
  <c r="K18" i="10"/>
  <c r="CC31" i="10"/>
  <c r="AQ22" i="10"/>
  <c r="AA6" i="10"/>
  <c r="CW11" i="10"/>
  <c r="K31" i="10"/>
  <c r="AS6" i="10"/>
  <c r="BT18" i="10"/>
  <c r="BO31" i="10"/>
  <c r="AH32" i="10"/>
  <c r="BM17" i="10"/>
  <c r="G26" i="10"/>
  <c r="R27" i="10"/>
  <c r="CE32" i="10"/>
  <c r="CW6" i="10"/>
  <c r="AA33" i="10"/>
  <c r="BR6" i="10"/>
  <c r="CG16" i="10"/>
  <c r="T32" i="10"/>
  <c r="AQ18" i="10"/>
  <c r="CA7" i="10"/>
  <c r="BK22" i="10"/>
  <c r="BI7" i="10"/>
  <c r="BF22" i="10"/>
  <c r="CN33" i="10"/>
  <c r="DB22" i="10"/>
  <c r="G11" i="10"/>
  <c r="AW22" i="10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<sst xmlns="http://schemas.openxmlformats.org/spreadsheetml/2006/main" count="1457" uniqueCount="121">
  <si>
    <t>Autumn</t>
  </si>
  <si>
    <t>Spring</t>
  </si>
  <si>
    <t>Summer</t>
  </si>
  <si>
    <t>Year Group</t>
  </si>
  <si>
    <t>Number of Children</t>
  </si>
  <si>
    <t>% Per child</t>
  </si>
  <si>
    <t>Reading</t>
  </si>
  <si>
    <t xml:space="preserve">Writing </t>
  </si>
  <si>
    <t>Maths</t>
  </si>
  <si>
    <t>Grammar</t>
  </si>
  <si>
    <t>(1 child = x%)</t>
  </si>
  <si>
    <t>WTS</t>
  </si>
  <si>
    <t>EXS</t>
  </si>
  <si>
    <t>GDS</t>
  </si>
  <si>
    <t>EXS+</t>
  </si>
  <si>
    <t>Percent</t>
  </si>
  <si>
    <t>Number</t>
  </si>
  <si>
    <t>Year 1</t>
  </si>
  <si>
    <t>All</t>
  </si>
  <si>
    <t>PP</t>
  </si>
  <si>
    <t>SEN</t>
  </si>
  <si>
    <t>Year 2</t>
  </si>
  <si>
    <t>Year 3</t>
  </si>
  <si>
    <t>Year 4</t>
  </si>
  <si>
    <t>Year 5</t>
  </si>
  <si>
    <t>Year 6</t>
  </si>
  <si>
    <t>YEAR  GROUP</t>
  </si>
  <si>
    <t>Name</t>
  </si>
  <si>
    <t>Disad</t>
  </si>
  <si>
    <t>Forces</t>
  </si>
  <si>
    <t>Writing</t>
  </si>
  <si>
    <t>Albi Asman</t>
  </si>
  <si>
    <t>X</t>
  </si>
  <si>
    <t>Millie Briggs-Price</t>
  </si>
  <si>
    <t>Aubrey Chan</t>
  </si>
  <si>
    <t>Lucy Colbourne</t>
  </si>
  <si>
    <t>Lily Ellison</t>
  </si>
  <si>
    <t>Alisha Evans</t>
  </si>
  <si>
    <t>Elfine Everatt</t>
  </si>
  <si>
    <t>Effy Horton</t>
  </si>
  <si>
    <t>Martha Pinnington</t>
  </si>
  <si>
    <t>Jacob Routledge</t>
  </si>
  <si>
    <t>Number of pupils</t>
  </si>
  <si>
    <t xml:space="preserve">No. Disadv. </t>
  </si>
  <si>
    <t>No. SEN</t>
  </si>
  <si>
    <t>No. Forces</t>
  </si>
  <si>
    <t>Total</t>
  </si>
  <si>
    <t>Report</t>
  </si>
  <si>
    <t>For disadvantaged</t>
  </si>
  <si>
    <t>For Forces</t>
  </si>
  <si>
    <t>For SEN</t>
  </si>
  <si>
    <t>Charlie Bunn</t>
  </si>
  <si>
    <t xml:space="preserve">Edith Craddock </t>
  </si>
  <si>
    <t>Aria Dixon</t>
  </si>
  <si>
    <t>Essa Hall</t>
  </si>
  <si>
    <t>Alicia Salmon</t>
  </si>
  <si>
    <t>Lily Shortle</t>
  </si>
  <si>
    <t>Savanna Sleeman</t>
  </si>
  <si>
    <t>Jemima Thomas</t>
  </si>
  <si>
    <t>Evelyn Warman</t>
  </si>
  <si>
    <t>Alfie Warwick</t>
  </si>
  <si>
    <t>Hennessy Bilton</t>
  </si>
  <si>
    <t xml:space="preserve">Flynn Winter </t>
  </si>
  <si>
    <t>Lucy Britnell</t>
  </si>
  <si>
    <t>Rosie Bayram</t>
  </si>
  <si>
    <t>Nancy Adams</t>
  </si>
  <si>
    <t>Rosa Belton</t>
  </si>
  <si>
    <t>Tom Burton</t>
  </si>
  <si>
    <t>Isla Ellison</t>
  </si>
  <si>
    <t>Ella Kemp</t>
  </si>
  <si>
    <t>Evelyn Knight</t>
  </si>
  <si>
    <t>Pippa Morris</t>
  </si>
  <si>
    <t>Josh Taylor</t>
  </si>
  <si>
    <t>Pollyanna Thomas</t>
  </si>
  <si>
    <t>Savanna Coleshaw</t>
  </si>
  <si>
    <t>Henry Colbourne</t>
  </si>
  <si>
    <t>Elijah Hall</t>
  </si>
  <si>
    <t>Lily Harper</t>
  </si>
  <si>
    <t>Willow Hill</t>
  </si>
  <si>
    <t>Henry Laird</t>
  </si>
  <si>
    <t>Charlie Martin</t>
  </si>
  <si>
    <t>Jimmy Salmon</t>
  </si>
  <si>
    <t>Erik Stephenson</t>
  </si>
  <si>
    <t>Oliver Warman</t>
  </si>
  <si>
    <t>Heaven Chukwueke</t>
  </si>
  <si>
    <t>Nolan Bilton</t>
  </si>
  <si>
    <t>Katie Britnall</t>
  </si>
  <si>
    <t>Reuben Ralph</t>
  </si>
  <si>
    <t>Alexander Routledge</t>
  </si>
  <si>
    <t>Logan Bayram</t>
  </si>
  <si>
    <t>Darcy Batt</t>
  </si>
  <si>
    <t>Olive Belton</t>
  </si>
  <si>
    <t>Nikki Bunn</t>
  </si>
  <si>
    <t>Charles Chambers</t>
  </si>
  <si>
    <t>Myla Chambers</t>
  </si>
  <si>
    <t>Ella Craddock</t>
  </si>
  <si>
    <t>Leah Dennis</t>
  </si>
  <si>
    <t>Erin Guy</t>
  </si>
  <si>
    <t>Holly Kibedi</t>
  </si>
  <si>
    <t>Eleanor Meade</t>
  </si>
  <si>
    <t>Blaze Neill</t>
  </si>
  <si>
    <t>Isla Poole</t>
  </si>
  <si>
    <t>Freddie Samson-Bailey</t>
  </si>
  <si>
    <t>Jessica Sleeman</t>
  </si>
  <si>
    <t>Oliver Taylor</t>
  </si>
  <si>
    <t>Greta Alseikaite</t>
  </si>
  <si>
    <t xml:space="preserve">Broden Connelly </t>
  </si>
  <si>
    <t>Esme Harkin</t>
  </si>
  <si>
    <t>Reece Harper</t>
  </si>
  <si>
    <t>Ryan Hedges</t>
  </si>
  <si>
    <t xml:space="preserve">Dovas Juknevicius </t>
  </si>
  <si>
    <t>William Knight</t>
  </si>
  <si>
    <t>Elliot Murray-Whittle</t>
  </si>
  <si>
    <t>Chase Rice</t>
  </si>
  <si>
    <t>Albert Salmon</t>
  </si>
  <si>
    <t>Lisa Stephenson</t>
  </si>
  <si>
    <t xml:space="preserve">Lorelei Tarrant </t>
  </si>
  <si>
    <t>Israel Chukwueke</t>
  </si>
  <si>
    <t>Notes</t>
  </si>
  <si>
    <t>v1.0</t>
  </si>
  <si>
    <t>Initial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</si>
</sst>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5" borderId="0" applyNumberFormat="0" applyBorder="0" applyAlignment="0" applyProtection="0"/>
  </cellStyleXfs>
  <cellXfs count="64">
    <xf numFmtId="0" fontId="0" fillId="0" borderId="0" xfId="0"/>
    <xf numFmtId="9" fontId="0" fillId="0" borderId="0" xfId="1" applyFont="1"/>
    <xf numFmtId="0" fontId="2" fillId="0" borderId="0" xfId="0" applyFont="1"/>
    <xf numFmtId="0" fontId="0" fillId="3" borderId="14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9" fontId="0" fillId="0" borderId="0" xfId="0" applyNumberFormat="1"/>
    <xf numFmtId="9" fontId="6" fillId="0" borderId="0" xfId="0" applyNumberFormat="1" applyFont="1"/>
    <xf numFmtId="16" fontId="0" fillId="0" borderId="0" xfId="0" applyNumberFormat="1"/>
    <xf numFmtId="0" fontId="2" fillId="0" borderId="20" xfId="0" applyFont="1" applyBorder="1"/>
    <xf numFmtId="0" fontId="0" fillId="0" borderId="20" xfId="0" applyBorder="1"/>
    <xf numFmtId="9" fontId="0" fillId="0" borderId="20" xfId="0" applyNumberFormat="1" applyBorder="1"/>
    <xf numFmtId="9" fontId="0" fillId="0" borderId="20" xfId="1" applyFont="1" applyBorder="1"/>
    <xf numFmtId="0" fontId="2" fillId="0" borderId="0" xfId="0" applyFont="1" applyAlignment="1">
      <alignment horizontal="left"/>
    </xf>
    <xf numFmtId="9" fontId="0" fillId="0" borderId="0" xfId="1" applyFont="1" applyAlignment="1">
      <alignment horizontal="left"/>
    </xf>
    <xf numFmtId="0" fontId="0" fillId="0" borderId="0" xfId="0" quotePrefix="1" applyAlignment="1">
      <alignment horizontal="left"/>
    </xf>
    <xf numFmtId="9" fontId="0" fillId="0" borderId="0" xfId="1" applyFont="1" applyBorder="1"/>
    <xf numFmtId="9" fontId="0" fillId="4" borderId="0" xfId="0" applyNumberFormat="1" applyFill="1"/>
    <xf numFmtId="0" fontId="0" fillId="4" borderId="0" xfId="0" applyFill="1"/>
    <xf numFmtId="0" fontId="7" fillId="5" borderId="21" xfId="2" applyBorder="1"/>
    <xf numFmtId="0" fontId="7" fillId="5" borderId="20" xfId="2" applyBorder="1"/>
    <xf numFmtId="0" fontId="2" fillId="0" borderId="0" xfId="0" applyFont="1" applyAlignment="1">
      <alignment horizontal="center" wrapText="1"/>
    </xf>
    <xf numFmtId="0" fontId="4" fillId="0" borderId="22" xfId="0" applyFont="1" applyBorder="1" applyAlignment="1" applyProtection="1">
      <alignment horizontal="left" wrapText="1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4" fillId="0" borderId="0" xfId="0" applyFont="1"/>
    <xf numFmtId="0" fontId="0" fillId="2" borderId="2" xfId="0" applyFill="1" applyBorder="1"/>
    <xf numFmtId="0" fontId="2" fillId="0" borderId="3" xfId="0" applyFont="1" applyBorder="1"/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9" fontId="0" fillId="0" borderId="0" xfId="1" applyFont="1" applyProtection="1"/>
    <xf numFmtId="0" fontId="5" fillId="0" borderId="0" xfId="0" applyFont="1"/>
    <xf numFmtId="9" fontId="5" fillId="0" borderId="0" xfId="0" applyNumberFormat="1" applyFont="1"/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Neutral" xfId="2" builtinId="28"/>
    <cellStyle name="Normal" xfId="0" builtinId="0"/>
    <cellStyle name="Percent" xfId="1" builtin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H36"/>
  <sheetViews>
    <sheetView tabSelected="1" workbookViewId="0">
      <pane xSplit="3" ySplit="5" topLeftCell="D12" activePane="bottomRight" state="frozen"/>
      <selection pane="topRight" activeCell="D1" sqref="D1"/>
      <selection pane="bottomLeft" activeCell="A9" sqref="A9"/>
      <selection pane="bottomRight" activeCell="CT11" sqref="CT11"/>
    </sheetView>
  </sheetViews>
  <sheetFormatPr defaultColWidth="11" defaultRowHeight="15.75" x14ac:dyDescent="0.25"/>
  <cols>
    <col min="1" max="1" width="10.5" bestFit="1" customWidth="1"/>
    <col min="2" max="2" width="4" bestFit="1" customWidth="1"/>
    <col min="3" max="3" width="11.125" style="25" customWidth="1"/>
    <col min="4" max="4" width="11.75" style="24" bestFit="1" customWidth="1"/>
    <col min="5" max="5" width="6.25" customWidth="1"/>
    <col min="6" max="6" width="7.75" hidden="1" customWidth="1"/>
    <col min="7" max="7" width="7.25" hidden="1" customWidth="1"/>
    <col min="8" max="8" width="7" hidden="1" customWidth="1"/>
    <col min="9" max="9" width="7.25" hidden="1" customWidth="1"/>
    <col min="10" max="10" width="7" hidden="1" customWidth="1"/>
    <col min="11" max="11" width="7.25" hidden="1" customWidth="1"/>
    <col min="12" max="12" width="7" hidden="1" customWidth="1"/>
    <col min="13" max="13" width="7.25" hidden="1" customWidth="1"/>
    <col min="14" max="14" width="4.125" hidden="1" customWidth="1"/>
    <col min="15" max="15" width="7.875" hidden="1" customWidth="1"/>
    <col min="16" max="16" width="7.25" hidden="1" customWidth="1"/>
    <col min="17" max="17" width="7" hidden="1" customWidth="1"/>
    <col min="18" max="18" width="7.25" hidden="1" customWidth="1"/>
    <col min="19" max="19" width="7" hidden="1" customWidth="1"/>
    <col min="20" max="20" width="7.25" hidden="1" customWidth="1"/>
    <col min="21" max="21" width="7" hidden="1" customWidth="1"/>
    <col min="22" max="22" width="7.25" hidden="1" customWidth="1"/>
    <col min="23" max="23" width="4.125" hidden="1" customWidth="1"/>
    <col min="24" max="24" width="7" hidden="1" customWidth="1"/>
    <col min="25" max="25" width="7.25" hidden="1" customWidth="1"/>
    <col min="26" max="26" width="7" hidden="1" customWidth="1"/>
    <col min="27" max="27" width="7.25" hidden="1" customWidth="1"/>
    <col min="28" max="28" width="7" hidden="1" customWidth="1"/>
    <col min="29" max="29" width="7.25" hidden="1" customWidth="1"/>
    <col min="30" max="30" width="7" hidden="1" customWidth="1"/>
    <col min="31" max="31" width="7.25" hidden="1" customWidth="1"/>
    <col min="32" max="32" width="3.5" hidden="1" customWidth="1"/>
    <col min="33" max="33" width="8.875" hidden="1" customWidth="1"/>
    <col min="34" max="34" width="7.25" hidden="1" customWidth="1"/>
    <col min="35" max="35" width="7" hidden="1" customWidth="1"/>
    <col min="36" max="36" width="7.25" hidden="1" customWidth="1"/>
    <col min="37" max="37" width="7" hidden="1" customWidth="1"/>
    <col min="38" max="38" width="7.25" hidden="1" customWidth="1"/>
    <col min="39" max="39" width="7" hidden="1" customWidth="1"/>
    <col min="40" max="40" width="7.25" hidden="1" customWidth="1"/>
    <col min="41" max="41" width="0" hidden="1" customWidth="1"/>
    <col min="42" max="42" width="7.75" hidden="1" customWidth="1"/>
    <col min="43" max="43" width="7.25" hidden="1" customWidth="1"/>
    <col min="44" max="44" width="7" hidden="1" customWidth="1"/>
    <col min="45" max="45" width="7.25" hidden="1" customWidth="1"/>
    <col min="46" max="46" width="7" hidden="1" customWidth="1"/>
    <col min="47" max="47" width="7.25" hidden="1" customWidth="1"/>
    <col min="48" max="48" width="7" hidden="1" customWidth="1"/>
    <col min="49" max="49" width="7.25" hidden="1" customWidth="1"/>
    <col min="50" max="50" width="7.75" hidden="1" customWidth="1"/>
    <col min="51" max="51" width="7.875" hidden="1" customWidth="1"/>
    <col min="52" max="52" width="7.25" hidden="1" customWidth="1"/>
    <col min="53" max="53" width="7" hidden="1" customWidth="1"/>
    <col min="54" max="54" width="7.25" hidden="1" customWidth="1"/>
    <col min="55" max="55" width="7" hidden="1" customWidth="1"/>
    <col min="56" max="56" width="7.25" hidden="1" customWidth="1"/>
    <col min="57" max="57" width="7" hidden="1" customWidth="1"/>
    <col min="58" max="58" width="7.25" hidden="1" customWidth="1"/>
    <col min="59" max="59" width="10.25" hidden="1" customWidth="1"/>
    <col min="60" max="60" width="7" hidden="1" customWidth="1"/>
    <col min="61" max="61" width="7.25" hidden="1" customWidth="1"/>
    <col min="62" max="62" width="7" hidden="1" customWidth="1"/>
    <col min="63" max="63" width="7.25" hidden="1" customWidth="1"/>
    <col min="64" max="64" width="7" hidden="1" customWidth="1"/>
    <col min="65" max="65" width="7.25" hidden="1" customWidth="1"/>
    <col min="66" max="66" width="7" hidden="1" customWidth="1"/>
    <col min="67" max="67" width="7.25" hidden="1" customWidth="1"/>
    <col min="68" max="68" width="0" hidden="1" customWidth="1"/>
    <col min="69" max="69" width="8.875" hidden="1" customWidth="1"/>
    <col min="70" max="70" width="7.25" hidden="1" customWidth="1"/>
    <col min="71" max="71" width="7" hidden="1" customWidth="1"/>
    <col min="72" max="72" width="7.25" hidden="1" customWidth="1"/>
    <col min="73" max="73" width="7" hidden="1" customWidth="1"/>
    <col min="74" max="74" width="7.25" hidden="1" customWidth="1"/>
    <col min="75" max="75" width="7" hidden="1" customWidth="1"/>
    <col min="76" max="76" width="7.25" hidden="1" customWidth="1"/>
    <col min="77" max="77" width="0" hidden="1" customWidth="1"/>
    <col min="78" max="78" width="7.75" bestFit="1" customWidth="1"/>
    <col min="79" max="79" width="7.25" bestFit="1" customWidth="1"/>
    <col min="80" max="80" width="7" bestFit="1" customWidth="1"/>
    <col min="81" max="81" width="7.25" bestFit="1" customWidth="1"/>
    <col min="82" max="82" width="7" bestFit="1" customWidth="1"/>
    <col min="83" max="83" width="7.25" bestFit="1" customWidth="1"/>
    <col min="84" max="84" width="7" bestFit="1" customWidth="1"/>
    <col min="85" max="85" width="7.25" bestFit="1" customWidth="1"/>
    <col min="87" max="87" width="7.875" bestFit="1" customWidth="1"/>
    <col min="88" max="88" width="7.25" bestFit="1" customWidth="1"/>
    <col min="89" max="89" width="7" bestFit="1" customWidth="1"/>
    <col min="90" max="90" width="7.25" bestFit="1" customWidth="1"/>
    <col min="91" max="91" width="7" bestFit="1" customWidth="1"/>
    <col min="92" max="92" width="7.25" bestFit="1" customWidth="1"/>
    <col min="93" max="93" width="7" bestFit="1" customWidth="1"/>
    <col min="94" max="94" width="7.25" bestFit="1" customWidth="1"/>
    <col min="96" max="96" width="7" bestFit="1" customWidth="1"/>
    <col min="97" max="97" width="7.25" bestFit="1" customWidth="1"/>
    <col min="98" max="98" width="7" bestFit="1" customWidth="1"/>
    <col min="99" max="99" width="7.25" bestFit="1" customWidth="1"/>
    <col min="100" max="100" width="7" bestFit="1" customWidth="1"/>
    <col min="101" max="101" width="7.25" bestFit="1" customWidth="1"/>
    <col min="102" max="102" width="7" bestFit="1" customWidth="1"/>
    <col min="103" max="103" width="7.25" bestFit="1" customWidth="1"/>
    <col min="105" max="105" width="8.875" bestFit="1" customWidth="1"/>
    <col min="106" max="106" width="7.25" bestFit="1" customWidth="1"/>
    <col min="107" max="107" width="7" bestFit="1" customWidth="1"/>
    <col min="108" max="108" width="7.25" bestFit="1" customWidth="1"/>
    <col min="109" max="109" width="7" bestFit="1" customWidth="1"/>
    <col min="110" max="110" width="7.25" bestFit="1" customWidth="1"/>
    <col min="111" max="111" width="7" bestFit="1" customWidth="1"/>
    <col min="112" max="112" width="7.25" bestFit="1" customWidth="1"/>
  </cols>
  <sheetData>
    <row r="1" spans="1:112" x14ac:dyDescent="0.25">
      <c r="F1" s="39" t="s">
        <v>0</v>
      </c>
      <c r="AP1" s="40" t="s">
        <v>1</v>
      </c>
      <c r="BZ1" s="40" t="s">
        <v>2</v>
      </c>
    </row>
    <row r="2" spans="1:112" x14ac:dyDescent="0.25">
      <c r="F2" s="30"/>
      <c r="M2" s="2"/>
      <c r="AP2" s="30"/>
      <c r="AQ2" s="2"/>
      <c r="BK2" s="2"/>
      <c r="BZ2" s="30"/>
    </row>
    <row r="3" spans="1:112" ht="31.5" x14ac:dyDescent="0.25">
      <c r="A3" s="2" t="s">
        <v>3</v>
      </c>
      <c r="B3" s="2"/>
      <c r="C3" s="41" t="s">
        <v>4</v>
      </c>
      <c r="D3" s="33" t="s">
        <v>5</v>
      </c>
      <c r="F3" s="29" t="s">
        <v>6</v>
      </c>
      <c r="O3" s="29" t="s">
        <v>7</v>
      </c>
      <c r="X3" s="29" t="s">
        <v>8</v>
      </c>
      <c r="AG3" s="29" t="s">
        <v>9</v>
      </c>
      <c r="AP3" s="29" t="s">
        <v>6</v>
      </c>
      <c r="AY3" s="29" t="s">
        <v>7</v>
      </c>
      <c r="BH3" s="29" t="s">
        <v>8</v>
      </c>
      <c r="BQ3" s="29" t="s">
        <v>9</v>
      </c>
      <c r="BZ3" s="29" t="s">
        <v>6</v>
      </c>
      <c r="CI3" s="29" t="s">
        <v>7</v>
      </c>
      <c r="CR3" s="29" t="s">
        <v>8</v>
      </c>
      <c r="DA3" s="29" t="s">
        <v>9</v>
      </c>
    </row>
    <row r="4" spans="1:112" x14ac:dyDescent="0.25">
      <c r="D4" s="35" t="s">
        <v>10</v>
      </c>
      <c r="F4" s="30" t="s">
        <v>11</v>
      </c>
      <c r="H4" t="s">
        <v>12</v>
      </c>
      <c r="J4" t="s">
        <v>13</v>
      </c>
      <c r="L4" t="s">
        <v>14</v>
      </c>
      <c r="O4" s="30" t="s">
        <v>11</v>
      </c>
      <c r="Q4" t="s">
        <v>12</v>
      </c>
      <c r="S4" t="s">
        <v>13</v>
      </c>
      <c r="U4" t="s">
        <v>14</v>
      </c>
      <c r="X4" s="30" t="s">
        <v>11</v>
      </c>
      <c r="Z4" t="s">
        <v>12</v>
      </c>
      <c r="AB4" t="s">
        <v>13</v>
      </c>
      <c r="AD4" t="s">
        <v>14</v>
      </c>
      <c r="AG4" s="30" t="s">
        <v>11</v>
      </c>
      <c r="AI4" t="s">
        <v>12</v>
      </c>
      <c r="AK4" t="s">
        <v>13</v>
      </c>
      <c r="AM4" t="s">
        <v>14</v>
      </c>
      <c r="AP4" s="30" t="s">
        <v>11</v>
      </c>
      <c r="AR4" t="s">
        <v>12</v>
      </c>
      <c r="AT4" t="s">
        <v>13</v>
      </c>
      <c r="AV4" t="s">
        <v>14</v>
      </c>
      <c r="AY4" s="30" t="s">
        <v>11</v>
      </c>
      <c r="BA4" t="s">
        <v>12</v>
      </c>
      <c r="BC4" t="s">
        <v>13</v>
      </c>
      <c r="BE4" t="s">
        <v>14</v>
      </c>
      <c r="BH4" s="30" t="s">
        <v>11</v>
      </c>
      <c r="BJ4" t="s">
        <v>12</v>
      </c>
      <c r="BL4" t="s">
        <v>13</v>
      </c>
      <c r="BN4" t="s">
        <v>14</v>
      </c>
      <c r="BQ4" s="30" t="s">
        <v>11</v>
      </c>
      <c r="BS4" t="s">
        <v>12</v>
      </c>
      <c r="BU4" t="s">
        <v>13</v>
      </c>
      <c r="BW4" t="s">
        <v>14</v>
      </c>
      <c r="BZ4" s="30" t="s">
        <v>11</v>
      </c>
      <c r="CB4" t="s">
        <v>12</v>
      </c>
      <c r="CD4" t="s">
        <v>13</v>
      </c>
      <c r="CF4" t="s">
        <v>14</v>
      </c>
      <c r="CI4" s="30" t="s">
        <v>11</v>
      </c>
      <c r="CK4" t="s">
        <v>12</v>
      </c>
      <c r="CM4" t="s">
        <v>13</v>
      </c>
      <c r="CO4" t="s">
        <v>14</v>
      </c>
      <c r="CR4" s="30" t="s">
        <v>11</v>
      </c>
      <c r="CT4" t="s">
        <v>12</v>
      </c>
      <c r="CV4" t="s">
        <v>13</v>
      </c>
      <c r="CX4" t="s">
        <v>14</v>
      </c>
      <c r="DA4" s="30" t="s">
        <v>11</v>
      </c>
      <c r="DC4" t="s">
        <v>12</v>
      </c>
      <c r="DE4" t="s">
        <v>13</v>
      </c>
      <c r="DG4" t="s">
        <v>14</v>
      </c>
    </row>
    <row r="5" spans="1:112" x14ac:dyDescent="0.25">
      <c r="F5" s="30" t="s">
        <v>15</v>
      </c>
      <c r="G5" t="s">
        <v>16</v>
      </c>
      <c r="H5" t="s">
        <v>15</v>
      </c>
      <c r="I5" t="s">
        <v>16</v>
      </c>
      <c r="J5" t="s">
        <v>15</v>
      </c>
      <c r="K5" t="s">
        <v>16</v>
      </c>
      <c r="L5" t="s">
        <v>15</v>
      </c>
      <c r="M5" t="s">
        <v>16</v>
      </c>
      <c r="O5" s="30" t="s">
        <v>15</v>
      </c>
      <c r="P5" t="s">
        <v>16</v>
      </c>
      <c r="Q5" t="s">
        <v>15</v>
      </c>
      <c r="R5" t="s">
        <v>16</v>
      </c>
      <c r="S5" t="s">
        <v>15</v>
      </c>
      <c r="T5" t="s">
        <v>16</v>
      </c>
      <c r="U5" t="s">
        <v>15</v>
      </c>
      <c r="V5" t="s">
        <v>16</v>
      </c>
      <c r="X5" s="30" t="s">
        <v>15</v>
      </c>
      <c r="Y5" t="s">
        <v>16</v>
      </c>
      <c r="Z5" t="s">
        <v>15</v>
      </c>
      <c r="AA5" t="s">
        <v>16</v>
      </c>
      <c r="AB5" t="s">
        <v>15</v>
      </c>
      <c r="AC5" t="s">
        <v>16</v>
      </c>
      <c r="AD5" t="s">
        <v>15</v>
      </c>
      <c r="AE5" t="s">
        <v>16</v>
      </c>
      <c r="AG5" s="30" t="s">
        <v>15</v>
      </c>
      <c r="AH5" t="s">
        <v>16</v>
      </c>
      <c r="AI5" t="s">
        <v>15</v>
      </c>
      <c r="AJ5" t="s">
        <v>16</v>
      </c>
      <c r="AK5" t="s">
        <v>15</v>
      </c>
      <c r="AL5" t="s">
        <v>16</v>
      </c>
      <c r="AM5" t="s">
        <v>15</v>
      </c>
      <c r="AN5" t="s">
        <v>16</v>
      </c>
      <c r="AP5" s="30" t="s">
        <v>15</v>
      </c>
      <c r="AQ5" t="s">
        <v>16</v>
      </c>
      <c r="AR5" t="s">
        <v>15</v>
      </c>
      <c r="AS5" t="s">
        <v>16</v>
      </c>
      <c r="AT5" t="s">
        <v>15</v>
      </c>
      <c r="AU5" t="s">
        <v>16</v>
      </c>
      <c r="AV5" t="s">
        <v>15</v>
      </c>
      <c r="AW5" t="s">
        <v>16</v>
      </c>
      <c r="AY5" s="30" t="s">
        <v>15</v>
      </c>
      <c r="AZ5" t="s">
        <v>16</v>
      </c>
      <c r="BA5" t="s">
        <v>15</v>
      </c>
      <c r="BB5" t="s">
        <v>16</v>
      </c>
      <c r="BC5" t="s">
        <v>15</v>
      </c>
      <c r="BD5" t="s">
        <v>16</v>
      </c>
      <c r="BE5" t="s">
        <v>15</v>
      </c>
      <c r="BF5" t="s">
        <v>16</v>
      </c>
      <c r="BH5" s="30" t="s">
        <v>15</v>
      </c>
      <c r="BI5" t="s">
        <v>16</v>
      </c>
      <c r="BJ5" t="s">
        <v>15</v>
      </c>
      <c r="BK5" t="s">
        <v>16</v>
      </c>
      <c r="BL5" t="s">
        <v>15</v>
      </c>
      <c r="BM5" t="s">
        <v>16</v>
      </c>
      <c r="BN5" t="s">
        <v>15</v>
      </c>
      <c r="BO5" t="s">
        <v>16</v>
      </c>
      <c r="BQ5" s="30" t="s">
        <v>15</v>
      </c>
      <c r="BR5" t="s">
        <v>16</v>
      </c>
      <c r="BS5" t="s">
        <v>15</v>
      </c>
      <c r="BT5" t="s">
        <v>16</v>
      </c>
      <c r="BU5" t="s">
        <v>15</v>
      </c>
      <c r="BV5" t="s">
        <v>16</v>
      </c>
      <c r="BW5" t="s">
        <v>15</v>
      </c>
      <c r="BX5" t="s">
        <v>16</v>
      </c>
      <c r="BZ5" s="30" t="s">
        <v>15</v>
      </c>
      <c r="CA5" t="s">
        <v>16</v>
      </c>
      <c r="CB5" t="s">
        <v>15</v>
      </c>
      <c r="CC5" t="s">
        <v>16</v>
      </c>
      <c r="CD5" t="s">
        <v>15</v>
      </c>
      <c r="CE5" t="s">
        <v>16</v>
      </c>
      <c r="CF5" t="s">
        <v>15</v>
      </c>
      <c r="CG5" t="s">
        <v>16</v>
      </c>
      <c r="CI5" s="30" t="s">
        <v>15</v>
      </c>
      <c r="CJ5" t="s">
        <v>16</v>
      </c>
      <c r="CK5" t="s">
        <v>15</v>
      </c>
      <c r="CL5" t="s">
        <v>16</v>
      </c>
      <c r="CM5" t="s">
        <v>15</v>
      </c>
      <c r="CN5" t="s">
        <v>16</v>
      </c>
      <c r="CO5" t="s">
        <v>15</v>
      </c>
      <c r="CP5" t="s">
        <v>16</v>
      </c>
      <c r="CR5" s="30" t="s">
        <v>15</v>
      </c>
      <c r="CS5" t="s">
        <v>16</v>
      </c>
      <c r="CT5" t="s">
        <v>15</v>
      </c>
      <c r="CU5" t="s">
        <v>16</v>
      </c>
      <c r="CV5" t="s">
        <v>15</v>
      </c>
      <c r="CW5" t="s">
        <v>16</v>
      </c>
      <c r="CX5" t="s">
        <v>15</v>
      </c>
      <c r="CY5" t="s">
        <v>16</v>
      </c>
      <c r="DA5" s="30" t="s">
        <v>15</v>
      </c>
      <c r="DB5" t="s">
        <v>16</v>
      </c>
      <c r="DC5" t="s">
        <v>15</v>
      </c>
      <c r="DD5" t="s">
        <v>16</v>
      </c>
      <c r="DE5" t="s">
        <v>15</v>
      </c>
      <c r="DF5" t="s">
        <v>16</v>
      </c>
      <c r="DG5" t="s">
        <v>15</v>
      </c>
      <c r="DH5" t="s">
        <v>16</v>
      </c>
    </row>
    <row r="6" spans="1:112" x14ac:dyDescent="0.25">
      <c r="A6" s="24" t="s">
        <v>17</v>
      </c>
      <c r="B6" t="s">
        <v>18</v>
      </c>
      <c r="C6" s="25" cm="1">
        <f t="array" aca="1" ref="C6" ca="1">INDIRECT("'"&amp;A6&amp;"'!A26")</f>
        <v>10</v>
      </c>
      <c r="D6" s="34">
        <f ca="1">IFERROR(1/C6,"N/A")</f>
        <v>0.1</v>
      </c>
      <c r="F6" s="32" cm="1">
        <f t="array" aca="1" ref="F6" ca="1">INDIRECT("'"&amp;A6&amp;"'!E28")</f>
        <v>0.2</v>
      </c>
      <c r="G6">
        <f ca="1">IFERROR(F6*$C6,"N/A")</f>
        <v>2</v>
      </c>
      <c r="H6" s="1" cm="1">
        <f t="array" aca="1" ref="H6" ca="1">INDIRECT("'"&amp;A6&amp;"'!E29")</f>
        <v>0.5</v>
      </c>
      <c r="I6">
        <f ca="1">IFERROR(H6*$C6,"N/A")</f>
        <v>5</v>
      </c>
      <c r="J6" s="26" cm="1">
        <f t="array" aca="1" ref="J6" ca="1">INDIRECT("'"&amp;A6&amp;"'!E30")</f>
        <v>0.3</v>
      </c>
      <c r="K6">
        <f ca="1">IFERROR(J6*$C6,"N/A")</f>
        <v>3</v>
      </c>
      <c r="L6" s="37" cm="1">
        <f t="array" aca="1" ref="L6" ca="1">INDIRECT("'"&amp;A6&amp;"'!E33")</f>
        <v>0.8</v>
      </c>
      <c r="M6" s="38">
        <f ca="1">IFERROR(L6*$C6,"N/A")</f>
        <v>8</v>
      </c>
      <c r="O6" s="31" cm="1">
        <f t="array" aca="1" ref="O6" ca="1">INDIRECT("'"&amp;A6&amp;"'!H28")</f>
        <v>0.3</v>
      </c>
      <c r="P6">
        <f ca="1">IFERROR(O6*$C6,"N/A")</f>
        <v>3</v>
      </c>
      <c r="Q6" s="26" cm="1">
        <f t="array" aca="1" ref="Q6" ca="1">INDIRECT("'"&amp;A6&amp;"'!H29")</f>
        <v>0.7</v>
      </c>
      <c r="R6">
        <f ca="1">IFERROR(Q6*$C6,"N/A")</f>
        <v>7</v>
      </c>
      <c r="S6" s="26" cm="1">
        <f t="array" aca="1" ref="S6" ca="1">INDIRECT("'"&amp;A6&amp;"'!H30")</f>
        <v>0</v>
      </c>
      <c r="T6">
        <f ca="1">IFERROR(S6*$C6,"N/A")</f>
        <v>0</v>
      </c>
      <c r="U6" s="37" cm="1">
        <f t="array" aca="1" ref="U6" ca="1">INDIRECT("'"&amp;A6&amp;"'!h33")</f>
        <v>0.7</v>
      </c>
      <c r="V6" s="38">
        <f ca="1">IFERROR(U6*$C6,"N/A")</f>
        <v>7</v>
      </c>
      <c r="X6" s="32" cm="1">
        <f t="array" aca="1" ref="X6" ca="1">INDIRECT("'"&amp;A6&amp;"'!k28")</f>
        <v>0.2</v>
      </c>
      <c r="Y6">
        <f ca="1">IFERROR(X6*$C6,"N/A")</f>
        <v>2</v>
      </c>
      <c r="Z6" s="36" cm="1">
        <f t="array" aca="1" ref="Z6" ca="1">INDIRECT("'"&amp;A6&amp;"'!k29")</f>
        <v>0.8</v>
      </c>
      <c r="AA6">
        <f ca="1">IFERROR(Z6*$C6,"N/A")</f>
        <v>8</v>
      </c>
      <c r="AB6" s="26" cm="1">
        <f t="array" aca="1" ref="AB6" ca="1">INDIRECT("'"&amp;A6&amp;"'!k30")</f>
        <v>0</v>
      </c>
      <c r="AC6">
        <f ca="1">IFERROR(AB6*$C6,"N/A")</f>
        <v>0</v>
      </c>
      <c r="AD6" s="37" cm="1">
        <f t="array" aca="1" ref="AD6" ca="1">INDIRECT("'"&amp;A6&amp;"'!K33")</f>
        <v>0.8</v>
      </c>
      <c r="AE6" s="38">
        <f ca="1">IFERROR(AD6*$C6,"N/A")</f>
        <v>8</v>
      </c>
      <c r="AG6" s="32" cm="1">
        <f t="array" aca="1" ref="AG6" ca="1">INDIRECT("'"&amp;A6&amp;"'!n28")</f>
        <v>0</v>
      </c>
      <c r="AH6">
        <f t="shared" ref="AH6:AH8" ca="1" si="0">IFERROR(AG6*$C6,"N/A")</f>
        <v>0</v>
      </c>
      <c r="AI6" s="36" cm="1">
        <f t="array" aca="1" ref="AI6" ca="1">INDIRECT("'"&amp;A6&amp;"'!n29")</f>
        <v>0</v>
      </c>
      <c r="AJ6">
        <f t="shared" ref="AJ6:AJ8" ca="1" si="1">IFERROR(AI6*$C6,"N/A")</f>
        <v>0</v>
      </c>
      <c r="AK6" s="36" cm="1">
        <f t="array" aca="1" ref="AK6" ca="1">INDIRECT("'"&amp;A6&amp;"'!n30")</f>
        <v>0</v>
      </c>
      <c r="AL6">
        <f ca="1">IFERROR(AK6*$C6,"N/A")</f>
        <v>0</v>
      </c>
      <c r="AM6" s="37" cm="1">
        <f t="array" aca="1" ref="AM6" ca="1">INDIRECT("'"&amp;A6&amp;"'!n33")</f>
        <v>0</v>
      </c>
      <c r="AN6" s="38">
        <f ca="1">IFERROR(AM6*$C6,"N/A")</f>
        <v>0</v>
      </c>
      <c r="AP6" s="32" cm="1">
        <f t="array" aca="1" ref="AP6" ca="1">INDIRECT("'"&amp;A6&amp;"'!F28")</f>
        <v>0.2</v>
      </c>
      <c r="AQ6">
        <f ca="1">IFERROR(AP6*$C6,"N/A")</f>
        <v>2</v>
      </c>
      <c r="AR6" s="1" cm="1">
        <f t="array" aca="1" ref="AR6" ca="1">INDIRECT("'"&amp;A6&amp;"'!F29")</f>
        <v>0.8</v>
      </c>
      <c r="AS6">
        <f ca="1">IFERROR(AR6*$C6,"N/A")</f>
        <v>8</v>
      </c>
      <c r="AT6" s="26" cm="1">
        <f t="array" aca="1" ref="AT6" ca="1">INDIRECT("'"&amp;A6&amp;"'!F30")</f>
        <v>0</v>
      </c>
      <c r="AU6">
        <f ca="1">IFERROR(AT6*$C6,"N/A")</f>
        <v>0</v>
      </c>
      <c r="AV6" s="37" cm="1">
        <f t="array" aca="1" ref="AV6" ca="1">INDIRECT("'"&amp;A6&amp;"'!F33")</f>
        <v>0.8</v>
      </c>
      <c r="AW6" s="38">
        <f ca="1">IFERROR(AV6*$C6,"N/A")</f>
        <v>8</v>
      </c>
      <c r="AY6" s="31" cm="1">
        <f t="array" aca="1" ref="AY6" ca="1">INDIRECT("'"&amp;A6&amp;"'!I28")</f>
        <v>0.5</v>
      </c>
      <c r="AZ6">
        <f ca="1">IFERROR(AY6*$C6,"N/A")</f>
        <v>5</v>
      </c>
      <c r="BA6" s="26" cm="1">
        <f t="array" aca="1" ref="BA6" ca="1">INDIRECT("'"&amp;A6&amp;"'!I29")</f>
        <v>0.5</v>
      </c>
      <c r="BB6">
        <f ca="1">IFERROR(BA6*$C6,"N/A")</f>
        <v>5</v>
      </c>
      <c r="BC6" s="26" cm="1">
        <f t="array" aca="1" ref="BC6" ca="1">INDIRECT("'"&amp;A6&amp;"'!I30")</f>
        <v>0</v>
      </c>
      <c r="BD6">
        <f ca="1">IFERROR(BC6*$C6,"N/A")</f>
        <v>0</v>
      </c>
      <c r="BE6" s="37" cm="1">
        <f t="array" aca="1" ref="BE6" ca="1">INDIRECT("'"&amp;A6&amp;"'!I33")</f>
        <v>0.5</v>
      </c>
      <c r="BF6" s="38">
        <f ca="1">IFERROR(BE6*$C6,"N/A")</f>
        <v>5</v>
      </c>
      <c r="BH6" s="32" cm="1">
        <f t="array" aca="1" ref="BH6" ca="1">INDIRECT("'"&amp;A6&amp;"'!L28")</f>
        <v>0.4</v>
      </c>
      <c r="BI6">
        <f ca="1">IFERROR(BH6*$C6,"N/A")</f>
        <v>4</v>
      </c>
      <c r="BJ6" s="36" cm="1">
        <f t="array" aca="1" ref="BJ6" ca="1">INDIRECT("'"&amp;A6&amp;"'!L29")</f>
        <v>0.6</v>
      </c>
      <c r="BK6">
        <f ca="1">IFERROR(BJ6*$C6,"N/A")</f>
        <v>6</v>
      </c>
      <c r="BL6" s="26" cm="1">
        <f t="array" aca="1" ref="BL6" ca="1">INDIRECT("'"&amp;A6&amp;"'!L30")</f>
        <v>0</v>
      </c>
      <c r="BM6">
        <f ca="1">IFERROR(BL6*$C6,"N/A")</f>
        <v>0</v>
      </c>
      <c r="BN6" s="37" cm="1">
        <f t="array" aca="1" ref="BN6" ca="1">INDIRECT("'"&amp;A6&amp;"'!L33")</f>
        <v>0.6</v>
      </c>
      <c r="BO6" s="38">
        <f ca="1">IFERROR(BN6*$C6,"N/A")</f>
        <v>6</v>
      </c>
      <c r="BQ6" s="32" cm="1">
        <f t="array" aca="1" ref="BQ6" ca="1">INDIRECT("'"&amp;A6&amp;"'!O28")</f>
        <v>0</v>
      </c>
      <c r="BR6">
        <f t="shared" ref="BR6:BR8" ca="1" si="2">IFERROR(BQ6*$C6,"N/A")</f>
        <v>0</v>
      </c>
      <c r="BS6" s="36" cm="1">
        <f t="array" aca="1" ref="BS6" ca="1">INDIRECT("'"&amp;A6&amp;"'!O29")</f>
        <v>0</v>
      </c>
      <c r="BT6">
        <f t="shared" ref="BT6:BT8" ca="1" si="3">IFERROR(BS6*$C6,"N/A")</f>
        <v>0</v>
      </c>
      <c r="BU6" s="36" cm="1">
        <f t="array" aca="1" ref="BU6" ca="1">INDIRECT("'"&amp;A6&amp;"'!O30")</f>
        <v>0</v>
      </c>
      <c r="BV6">
        <f ca="1">IFERROR(BU6*$C6,"N/A")</f>
        <v>0</v>
      </c>
      <c r="BW6" s="37" cm="1">
        <f t="array" aca="1" ref="BW6" ca="1">INDIRECT("'"&amp;A6&amp;"'!O33")</f>
        <v>0</v>
      </c>
      <c r="BX6" s="38">
        <f ca="1">IFERROR(BW6*$C6,"N/A")</f>
        <v>0</v>
      </c>
      <c r="BZ6" s="32" cm="1">
        <f t="array" aca="1" ref="BZ6" ca="1">INDIRECT("'"&amp;A6&amp;"'!G28")</f>
        <v>0.3</v>
      </c>
      <c r="CA6">
        <f ca="1">IFERROR(BZ6*$C6,"N/A")</f>
        <v>3</v>
      </c>
      <c r="CB6" s="1" cm="1">
        <f t="array" aca="1" ref="CB6" ca="1">INDIRECT("'"&amp;A6&amp;"'!G29")</f>
        <v>0.3</v>
      </c>
      <c r="CC6">
        <f ca="1">IFERROR(CB6*$C6,"N/A")</f>
        <v>3</v>
      </c>
      <c r="CD6" s="26" cm="1">
        <f t="array" aca="1" ref="CD6" ca="1">INDIRECT("'"&amp;A6&amp;"'!G30")</f>
        <v>0.4</v>
      </c>
      <c r="CE6">
        <f ca="1">IFERROR(CD6*$C6,"N/A")</f>
        <v>4</v>
      </c>
      <c r="CF6" s="37" cm="1">
        <f t="array" aca="1" ref="CF6" ca="1">INDIRECT("'"&amp;A6&amp;"'!G33")</f>
        <v>0.7</v>
      </c>
      <c r="CG6" s="38">
        <f ca="1">IFERROR(CF6*$C6,"N/A")</f>
        <v>7</v>
      </c>
      <c r="CI6" s="31" cm="1">
        <f t="array" aca="1" ref="CI6" ca="1">INDIRECT("'"&amp;A6&amp;"'!J28")</f>
        <v>0.3</v>
      </c>
      <c r="CJ6">
        <f ca="1">IFERROR(CI6*$C6,"N/A")</f>
        <v>3</v>
      </c>
      <c r="CK6" s="26" cm="1">
        <f t="array" aca="1" ref="CK6" ca="1">INDIRECT("'"&amp;A6&amp;"'!J29")</f>
        <v>0.6</v>
      </c>
      <c r="CL6">
        <f ca="1">IFERROR(CK6*$C6,"N/A")</f>
        <v>6</v>
      </c>
      <c r="CM6" s="26" cm="1">
        <f t="array" aca="1" ref="CM6" ca="1">INDIRECT("'"&amp;A6&amp;"'!J30")</f>
        <v>0.1</v>
      </c>
      <c r="CN6">
        <f ca="1">IFERROR(CM6*$C6,"N/A")</f>
        <v>1</v>
      </c>
      <c r="CO6" s="37" cm="1">
        <f t="array" aca="1" ref="CO6" ca="1">INDIRECT("'"&amp;A6&amp;"'!J33")</f>
        <v>0.7</v>
      </c>
      <c r="CP6" s="38">
        <f ca="1">IFERROR(CO6*$C6,"N/A")</f>
        <v>7</v>
      </c>
      <c r="CR6" s="32" cm="1">
        <f t="array" aca="1" ref="CR6" ca="1">INDIRECT("'"&amp;A6&amp;"'!M28")</f>
        <v>0.1</v>
      </c>
      <c r="CS6">
        <f ca="1">IFERROR(CR6*$C6,"N/A")</f>
        <v>1</v>
      </c>
      <c r="CT6" s="36" cm="1">
        <f t="array" aca="1" ref="CT6" ca="1">INDIRECT("'"&amp;A6&amp;"'!M29")</f>
        <v>0.9</v>
      </c>
      <c r="CU6">
        <f ca="1">IFERROR(CT6*$C6,"N/A")</f>
        <v>9</v>
      </c>
      <c r="CV6" s="26" cm="1">
        <f t="array" aca="1" ref="CV6" ca="1">INDIRECT("'"&amp;A6&amp;"'!M30")</f>
        <v>0</v>
      </c>
      <c r="CW6">
        <f ca="1">IFERROR(CV6*$C6,"N/A")</f>
        <v>0</v>
      </c>
      <c r="CX6" s="37" cm="1">
        <f t="array" aca="1" ref="CX6" ca="1">INDIRECT("'"&amp;A6&amp;"'!M33")</f>
        <v>0.9</v>
      </c>
      <c r="CY6" s="38">
        <f ca="1">IFERROR(CX6*$C6,"N/A")</f>
        <v>9</v>
      </c>
      <c r="DA6" s="32" cm="1">
        <f t="array" aca="1" ref="DA6" ca="1">INDIRECT("'"&amp;A6&amp;"'!P28")</f>
        <v>0</v>
      </c>
      <c r="DB6">
        <f t="shared" ref="DB6:DB8" ca="1" si="4">IFERROR(DA6*$C6,"N/A")</f>
        <v>0</v>
      </c>
      <c r="DC6" s="36" cm="1">
        <f t="array" aca="1" ref="DC6" ca="1">INDIRECT("'"&amp;A6&amp;"'!P29")</f>
        <v>0</v>
      </c>
      <c r="DD6">
        <f t="shared" ref="DD6:DD8" ca="1" si="5">IFERROR(DC6*$C6,"N/A")</f>
        <v>0</v>
      </c>
      <c r="DE6" s="36" cm="1">
        <f t="array" aca="1" ref="DE6" ca="1">INDIRECT("'"&amp;A6&amp;"'!P30")</f>
        <v>0</v>
      </c>
      <c r="DF6">
        <f ca="1">IFERROR(DE6*$C6,"N/A")</f>
        <v>0</v>
      </c>
      <c r="DG6" s="37" cm="1">
        <f t="array" aca="1" ref="DG6" ca="1">INDIRECT("'"&amp;A6&amp;"'!P33")</f>
        <v>0</v>
      </c>
      <c r="DH6" s="38">
        <f ca="1">IFERROR(DG6*$C6,"N/A")</f>
        <v>0</v>
      </c>
    </row>
    <row r="7" spans="1:112" x14ac:dyDescent="0.25">
      <c r="B7" t="s">
        <v>19</v>
      </c>
      <c r="C7" s="25" cm="1">
        <f t="array" aca="1" ref="C7" ca="1">INDIRECT("'"&amp;A6&amp;"'!B26")</f>
        <v>2</v>
      </c>
      <c r="D7" s="34">
        <f ca="1">IFERROR(1/C7,"N/A")</f>
        <v>0.5</v>
      </c>
      <c r="F7" s="32" cm="1">
        <f t="array" aca="1" ref="F7" ca="1">INDIRECT("'"&amp;A6&amp;"'!E36")</f>
        <v>0.5</v>
      </c>
      <c r="G7">
        <f ca="1">IFERROR(F7*$C7,"N/A")</f>
        <v>1</v>
      </c>
      <c r="H7" s="1" cm="1">
        <f t="array" aca="1" ref="H7" ca="1">INDIRECT("'"&amp;A6&amp;"'!E37")</f>
        <v>0.5</v>
      </c>
      <c r="I7">
        <f t="shared" ref="I7:I8" ca="1" si="6">IFERROR(H7*$C7,"N/A")</f>
        <v>1</v>
      </c>
      <c r="J7" s="27" cm="1">
        <f t="array" aca="1" ref="J7" ca="1">INDIRECT("'"&amp;A6&amp;"'!E38")</f>
        <v>0</v>
      </c>
      <c r="K7">
        <f ca="1">IFERROR(J7*$C7,"N/A")</f>
        <v>0</v>
      </c>
      <c r="L7" s="37" cm="1">
        <f t="array" aca="1" ref="L7" ca="1">INDIRECT("'"&amp;A6&amp;"'!E41")</f>
        <v>0.5</v>
      </c>
      <c r="M7" s="38">
        <f ca="1">IFERROR(L7*$C7,"N/A")</f>
        <v>1</v>
      </c>
      <c r="O7" s="31" cm="1">
        <f t="array" aca="1" ref="O7" ca="1">INDIRECT("'"&amp;A6&amp;"'!H36")</f>
        <v>1</v>
      </c>
      <c r="P7">
        <f ca="1">IFERROR(O7*$C7,"N/A")</f>
        <v>2</v>
      </c>
      <c r="Q7" s="26" cm="1">
        <f t="array" aca="1" ref="Q7" ca="1">INDIRECT("'"&amp;A6&amp;"'!H37")</f>
        <v>0</v>
      </c>
      <c r="R7">
        <f ca="1">IFERROR(Q7*$C7,"N/A")</f>
        <v>0</v>
      </c>
      <c r="S7" s="26" cm="1">
        <f t="array" aca="1" ref="S7" ca="1">INDIRECT("'"&amp;A6&amp;"'!h38")</f>
        <v>0</v>
      </c>
      <c r="T7">
        <f ca="1">IFERROR(S7*$C7,"N/A")</f>
        <v>0</v>
      </c>
      <c r="U7" s="37" cm="1">
        <f t="array" aca="1" ref="U7" ca="1">INDIRECT("'"&amp;A6&amp;"'!h41")</f>
        <v>0</v>
      </c>
      <c r="V7" s="38">
        <f ca="1">IFERROR(U7*$C7,"N/A")</f>
        <v>0</v>
      </c>
      <c r="X7" s="32" cm="1">
        <f t="array" aca="1" ref="X7" ca="1">INDIRECT("'"&amp;A6&amp;"'!k36")</f>
        <v>0.5</v>
      </c>
      <c r="Y7">
        <f ca="1">IFERROR(X7*$C7,"N/A")</f>
        <v>1</v>
      </c>
      <c r="Z7" s="36" cm="1">
        <f t="array" aca="1" ref="Z7" ca="1">INDIRECT("'"&amp;A6&amp;"'!k37")</f>
        <v>0.5</v>
      </c>
      <c r="AA7">
        <f ca="1">IFERROR(Z7*$C7,"N/A")</f>
        <v>1</v>
      </c>
      <c r="AB7" s="26" cm="1">
        <f t="array" aca="1" ref="AB7" ca="1">INDIRECT("'"&amp;A6&amp;"'!k38")</f>
        <v>0</v>
      </c>
      <c r="AC7">
        <f ca="1">IFERROR(AB7*$C7,"N/A")</f>
        <v>0</v>
      </c>
      <c r="AD7" s="37" cm="1">
        <f t="array" aca="1" ref="AD7" ca="1">INDIRECT("'"&amp;A6&amp;"'!k41")</f>
        <v>0.5</v>
      </c>
      <c r="AE7" s="38">
        <f ca="1">IFERROR(AD7*$C7,"N/A")</f>
        <v>1</v>
      </c>
      <c r="AG7" s="32" cm="1">
        <f t="array" aca="1" ref="AG7" ca="1">INDIRECT("'"&amp;A6&amp;"'!n36")</f>
        <v>0</v>
      </c>
      <c r="AH7">
        <f t="shared" ca="1" si="0"/>
        <v>0</v>
      </c>
      <c r="AI7" s="36" cm="1">
        <f t="array" aca="1" ref="AI7" ca="1">INDIRECT("'"&amp;A6&amp;"'!n37")</f>
        <v>0</v>
      </c>
      <c r="AJ7">
        <f t="shared" ca="1" si="1"/>
        <v>0</v>
      </c>
      <c r="AK7" s="36" cm="1">
        <f t="array" aca="1" ref="AK7" ca="1">INDIRECT("'"&amp;A6&amp;"'!n38")</f>
        <v>0</v>
      </c>
      <c r="AL7">
        <f ca="1">IFERROR(AK7*$C7,"N/A")</f>
        <v>0</v>
      </c>
      <c r="AM7" s="37" cm="1">
        <f t="array" aca="1" ref="AM7" ca="1">INDIRECT("'"&amp;A6&amp;"'!n41")</f>
        <v>0</v>
      </c>
      <c r="AN7" s="38">
        <f ca="1">IFERROR(AM7*$C7,"N/A")</f>
        <v>0</v>
      </c>
      <c r="AP7" s="32" cm="1">
        <f t="array" aca="1" ref="AP7" ca="1">INDIRECT("'"&amp;A6&amp;"'!F36")</f>
        <v>0.5</v>
      </c>
      <c r="AQ7">
        <f ca="1">IFERROR(AP7*$C7,"N/A")</f>
        <v>1</v>
      </c>
      <c r="AR7" s="1" cm="1">
        <f t="array" aca="1" ref="AR7" ca="1">INDIRECT("'"&amp;A6&amp;"'!F37")</f>
        <v>0.5</v>
      </c>
      <c r="AS7">
        <f t="shared" ref="AS7:AS8" ca="1" si="7">IFERROR(AR7*$C7,"N/A")</f>
        <v>1</v>
      </c>
      <c r="AT7" s="27" cm="1">
        <f t="array" aca="1" ref="AT7" ca="1">INDIRECT("'"&amp;A6&amp;"'!F38")</f>
        <v>0</v>
      </c>
      <c r="AU7">
        <f ca="1">IFERROR(AT7*$C7,"N/A")</f>
        <v>0</v>
      </c>
      <c r="AV7" s="37" cm="1">
        <f t="array" aca="1" ref="AV7" ca="1">INDIRECT("'"&amp;A6&amp;"'!F41")</f>
        <v>0.5</v>
      </c>
      <c r="AW7" s="38">
        <f ca="1">IFERROR(AV7*$C7,"N/A")</f>
        <v>1</v>
      </c>
      <c r="AY7" s="31" cm="1">
        <f t="array" aca="1" ref="AY7" ca="1">INDIRECT("'"&amp;A6&amp;"'!I36")</f>
        <v>1</v>
      </c>
      <c r="AZ7">
        <f ca="1">IFERROR(AY7*$C7,"N/A")</f>
        <v>2</v>
      </c>
      <c r="BA7" s="26" cm="1">
        <f t="array" aca="1" ref="BA7" ca="1">INDIRECT("'"&amp;A6&amp;"'!I37")</f>
        <v>0</v>
      </c>
      <c r="BB7">
        <f ca="1">IFERROR(BA7*$C7,"N/A")</f>
        <v>0</v>
      </c>
      <c r="BC7" s="26" cm="1">
        <f t="array" aca="1" ref="BC7" ca="1">INDIRECT("'"&amp;A6&amp;"'!I38")</f>
        <v>0</v>
      </c>
      <c r="BD7">
        <f ca="1">IFERROR(BC7*$C7,"N/A")</f>
        <v>0</v>
      </c>
      <c r="BE7" s="37" cm="1">
        <f t="array" aca="1" ref="BE7" ca="1">INDIRECT("'"&amp;A6&amp;"'!I41")</f>
        <v>0</v>
      </c>
      <c r="BF7" s="38">
        <f ca="1">IFERROR(BE7*$C7,"N/A")</f>
        <v>0</v>
      </c>
      <c r="BH7" s="32" cm="1">
        <f t="array" aca="1" ref="BH7" ca="1">INDIRECT("'"&amp;A6&amp;"'!L36")</f>
        <v>1</v>
      </c>
      <c r="BI7">
        <f ca="1">IFERROR(BH7*$C7,"N/A")</f>
        <v>2</v>
      </c>
      <c r="BJ7" s="36" cm="1">
        <f t="array" aca="1" ref="BJ7" ca="1">INDIRECT("'"&amp;A6&amp;"'!L37")</f>
        <v>0</v>
      </c>
      <c r="BK7">
        <f ca="1">IFERROR(BJ7*$C7,"N/A")</f>
        <v>0</v>
      </c>
      <c r="BL7" s="26" cm="1">
        <f t="array" aca="1" ref="BL7" ca="1">INDIRECT("'"&amp;A6&amp;"'!L38")</f>
        <v>0</v>
      </c>
      <c r="BM7">
        <f ca="1">IFERROR(BL7*$C7,"N/A")</f>
        <v>0</v>
      </c>
      <c r="BN7" s="37" cm="1">
        <f t="array" aca="1" ref="BN7" ca="1">INDIRECT("'"&amp;A6&amp;"'!L41")</f>
        <v>0</v>
      </c>
      <c r="BO7" s="38">
        <f ca="1">IFERROR(BN7*$C7,"N/A")</f>
        <v>0</v>
      </c>
      <c r="BQ7" s="32" cm="1">
        <f t="array" aca="1" ref="BQ7" ca="1">INDIRECT("'"&amp;A6&amp;"'!O36")</f>
        <v>0</v>
      </c>
      <c r="BR7">
        <f t="shared" ca="1" si="2"/>
        <v>0</v>
      </c>
      <c r="BS7" s="36" cm="1">
        <f t="array" aca="1" ref="BS7" ca="1">INDIRECT("'"&amp;A6&amp;"'!O37")</f>
        <v>0</v>
      </c>
      <c r="BT7">
        <f t="shared" ca="1" si="3"/>
        <v>0</v>
      </c>
      <c r="BU7" s="36" cm="1">
        <f t="array" aca="1" ref="BU7" ca="1">INDIRECT("'"&amp;A6&amp;"'!O38")</f>
        <v>0</v>
      </c>
      <c r="BV7">
        <f ca="1">IFERROR(BU7*$C7,"N/A")</f>
        <v>0</v>
      </c>
      <c r="BW7" s="37" cm="1">
        <f t="array" aca="1" ref="BW7" ca="1">INDIRECT("'"&amp;A6&amp;"'!O41")</f>
        <v>0</v>
      </c>
      <c r="BX7" s="38">
        <f ca="1">IFERROR(BW7*$C7,"N/A")</f>
        <v>0</v>
      </c>
      <c r="BZ7" s="32" cm="1">
        <f t="array" aca="1" ref="BZ7" ca="1">INDIRECT("'"&amp;A6&amp;"'!G36")</f>
        <v>0.5</v>
      </c>
      <c r="CA7">
        <f ca="1">IFERROR(BZ7*$C7,"N/A")</f>
        <v>1</v>
      </c>
      <c r="CB7" s="1" cm="1">
        <f t="array" aca="1" ref="CB7" ca="1">INDIRECT("'"&amp;A6&amp;"'!G37")</f>
        <v>0</v>
      </c>
      <c r="CC7">
        <f t="shared" ref="CC7:CC8" ca="1" si="8">IFERROR(CB7*$C7,"N/A")</f>
        <v>0</v>
      </c>
      <c r="CD7" s="27" cm="1">
        <f t="array" aca="1" ref="CD7" ca="1">INDIRECT("'"&amp;A6&amp;"'!G38")</f>
        <v>0.5</v>
      </c>
      <c r="CE7">
        <f ca="1">IFERROR(CD7*$C7,"N/A")</f>
        <v>1</v>
      </c>
      <c r="CF7" s="37" cm="1">
        <f t="array" aca="1" ref="CF7" ca="1">INDIRECT("'"&amp;A6&amp;"'!G41")</f>
        <v>0.5</v>
      </c>
      <c r="CG7" s="38">
        <f ca="1">IFERROR(CF7*$C7,"N/A")</f>
        <v>1</v>
      </c>
      <c r="CI7" s="31" cm="1">
        <f t="array" aca="1" ref="CI7" ca="1">INDIRECT("'"&amp;A6&amp;"'!J36")</f>
        <v>1</v>
      </c>
      <c r="CJ7">
        <f ca="1">IFERROR(CI7*$C7,"N/A")</f>
        <v>2</v>
      </c>
      <c r="CK7" s="26" cm="1">
        <f t="array" aca="1" ref="CK7" ca="1">INDIRECT("'"&amp;A6&amp;"'!J37")</f>
        <v>0</v>
      </c>
      <c r="CL7">
        <f ca="1">IFERROR(CK7*$C7,"N/A")</f>
        <v>0</v>
      </c>
      <c r="CM7" s="26" cm="1">
        <f t="array" aca="1" ref="CM7" ca="1">INDIRECT("'"&amp;A6&amp;"'!J38")</f>
        <v>0</v>
      </c>
      <c r="CN7">
        <f ca="1">IFERROR(CM7*$C7,"N/A")</f>
        <v>0</v>
      </c>
      <c r="CO7" s="37" cm="1">
        <f t="array" aca="1" ref="CO7" ca="1">INDIRECT("'"&amp;A6&amp;"'!J41")</f>
        <v>0</v>
      </c>
      <c r="CP7" s="38">
        <f ca="1">IFERROR(CO7*$C7,"N/A")</f>
        <v>0</v>
      </c>
      <c r="CR7" s="32" cm="1">
        <f t="array" aca="1" ref="CR7" ca="1">INDIRECT("'"&amp;A6&amp;"'!M36")</f>
        <v>0.5</v>
      </c>
      <c r="CS7">
        <f ca="1">IFERROR(CR7*$C7,"N/A")</f>
        <v>1</v>
      </c>
      <c r="CT7" s="36" cm="1">
        <f t="array" aca="1" ref="CT7" ca="1">INDIRECT("'"&amp;A6&amp;"'!M37")</f>
        <v>0.5</v>
      </c>
      <c r="CU7">
        <f ca="1">IFERROR(CT7*$C7,"N/A")</f>
        <v>1</v>
      </c>
      <c r="CV7" s="26" cm="1">
        <f t="array" aca="1" ref="CV7" ca="1">INDIRECT("'"&amp;A6&amp;"'!M38")</f>
        <v>0</v>
      </c>
      <c r="CW7">
        <f ca="1">IFERROR(CV7*$C7,"N/A")</f>
        <v>0</v>
      </c>
      <c r="CX7" s="37" cm="1">
        <f t="array" aca="1" ref="CX7" ca="1">INDIRECT("'"&amp;A6&amp;"'!M41")</f>
        <v>0.5</v>
      </c>
      <c r="CY7" s="38">
        <f ca="1">IFERROR(CX7*$C7,"N/A")</f>
        <v>1</v>
      </c>
      <c r="DA7" s="32" cm="1">
        <f t="array" aca="1" ref="DA7" ca="1">INDIRECT("'"&amp;A6&amp;"'!P36")</f>
        <v>0</v>
      </c>
      <c r="DB7">
        <f t="shared" ca="1" si="4"/>
        <v>0</v>
      </c>
      <c r="DC7" s="36" cm="1">
        <f t="array" aca="1" ref="DC7" ca="1">INDIRECT("'"&amp;A6&amp;"'!P37")</f>
        <v>0</v>
      </c>
      <c r="DD7">
        <f t="shared" ca="1" si="5"/>
        <v>0</v>
      </c>
      <c r="DE7" s="36" cm="1">
        <f t="array" aca="1" ref="DE7" ca="1">INDIRECT("'"&amp;A6&amp;"'!P38")</f>
        <v>0</v>
      </c>
      <c r="DF7">
        <f ca="1">IFERROR(DE7*$C7,"N/A")</f>
        <v>0</v>
      </c>
      <c r="DG7" s="37" cm="1">
        <f t="array" aca="1" ref="DG7" ca="1">INDIRECT("'"&amp;A6&amp;"'!P41")</f>
        <v>0</v>
      </c>
      <c r="DH7" s="38">
        <f ca="1">IFERROR(DG7*$C7,"N/A")</f>
        <v>0</v>
      </c>
    </row>
    <row r="8" spans="1:112" x14ac:dyDescent="0.25">
      <c r="B8" t="s">
        <v>20</v>
      </c>
      <c r="C8" s="25" cm="1">
        <f t="array" aca="1" ref="C8" ca="1">INDIRECT("'"&amp;A6&amp;"'!C26")</f>
        <v>1</v>
      </c>
      <c r="D8" s="34">
        <f ca="1">IFERROR(1/C8,"N/A")</f>
        <v>1</v>
      </c>
      <c r="F8" s="32" cm="1">
        <f t="array" aca="1" ref="F8" ca="1">INDIRECT("'"&amp;A6&amp;"'!E53")</f>
        <v>1</v>
      </c>
      <c r="G8">
        <f ca="1">IFERROR(F8*$C8,"N/A")</f>
        <v>1</v>
      </c>
      <c r="H8" s="1" cm="1">
        <f t="array" aca="1" ref="H8" ca="1">INDIRECT("'"&amp;A6&amp;"'!E54")</f>
        <v>0</v>
      </c>
      <c r="I8">
        <f t="shared" ca="1" si="6"/>
        <v>0</v>
      </c>
      <c r="J8" s="26" cm="1">
        <f t="array" aca="1" ref="J8" ca="1">INDIRECT("'"&amp;A6&amp;"'!E55")</f>
        <v>0</v>
      </c>
      <c r="K8">
        <f ca="1">IFERROR(J8*$C8,"N/A")</f>
        <v>0</v>
      </c>
      <c r="L8" s="37" cm="1">
        <f t="array" aca="1" ref="L8" ca="1">INDIRECT("'"&amp;A6&amp;"'!E58")</f>
        <v>0</v>
      </c>
      <c r="M8" s="38">
        <f ca="1">IFERROR(L8*$C8,"N/A")</f>
        <v>0</v>
      </c>
      <c r="O8" s="31" cm="1">
        <f t="array" aca="1" ref="O8" ca="1">INDIRECT("'"&amp;A6&amp;"'!H53")</f>
        <v>1</v>
      </c>
      <c r="P8">
        <f ca="1">IFERROR(O8*$C8,"N/A")</f>
        <v>1</v>
      </c>
      <c r="Q8" s="26" cm="1">
        <f t="array" aca="1" ref="Q8" ca="1">INDIRECT("'"&amp;A6&amp;"'!H54")</f>
        <v>0</v>
      </c>
      <c r="R8">
        <f ca="1">IFERROR(Q8*$C8,"N/A")</f>
        <v>0</v>
      </c>
      <c r="S8" s="26" cm="1">
        <f t="array" aca="1" ref="S8" ca="1">INDIRECT("'"&amp;A6&amp;"'!h55")</f>
        <v>0</v>
      </c>
      <c r="T8">
        <f ca="1">IFERROR(S8*$C8,"N/A")</f>
        <v>0</v>
      </c>
      <c r="U8" s="37" cm="1">
        <f t="array" aca="1" ref="U8" ca="1">INDIRECT("'"&amp;A6&amp;"'!h58")</f>
        <v>0</v>
      </c>
      <c r="V8" s="38">
        <f ca="1">IFERROR(U8*$C8,"N/A")</f>
        <v>0</v>
      </c>
      <c r="X8" s="32" cm="1">
        <f t="array" aca="1" ref="X8" ca="1">INDIRECT("'"&amp;A6&amp;"'!k53")</f>
        <v>1</v>
      </c>
      <c r="Y8">
        <f ca="1">IFERROR(X8*$C8,"N/A")</f>
        <v>1</v>
      </c>
      <c r="Z8" s="36" cm="1">
        <f t="array" aca="1" ref="Z8" ca="1">INDIRECT("'"&amp;A6&amp;"'!k54")</f>
        <v>0</v>
      </c>
      <c r="AA8">
        <f ca="1">IFERROR(Z8*$C8,"N/A")</f>
        <v>0</v>
      </c>
      <c r="AB8" s="36" cm="1">
        <f t="array" aca="1" ref="AB8" ca="1">INDIRECT("'"&amp;A6&amp;"'!k55")</f>
        <v>0</v>
      </c>
      <c r="AC8">
        <f ca="1">IFERROR(AB8*$C8,"N/A")</f>
        <v>0</v>
      </c>
      <c r="AD8" s="37" cm="1">
        <f t="array" aca="1" ref="AD8" ca="1">INDIRECT("'"&amp;A6&amp;"'!k58")</f>
        <v>0</v>
      </c>
      <c r="AE8" s="38">
        <f ca="1">IFERROR(AD8*$C8,"N/A")</f>
        <v>0</v>
      </c>
      <c r="AG8" s="32" cm="1">
        <f t="array" aca="1" ref="AG8" ca="1">INDIRECT("'"&amp;A6&amp;"'!n53")</f>
        <v>0</v>
      </c>
      <c r="AH8">
        <f t="shared" ca="1" si="0"/>
        <v>0</v>
      </c>
      <c r="AI8" s="36" cm="1">
        <f t="array" aca="1" ref="AI8" ca="1">INDIRECT("'"&amp;A6&amp;"'!n54")</f>
        <v>0</v>
      </c>
      <c r="AJ8">
        <f t="shared" ca="1" si="1"/>
        <v>0</v>
      </c>
      <c r="AK8" s="36" cm="1">
        <f t="array" aca="1" ref="AK8" ca="1">INDIRECT("'"&amp;A6&amp;"'!n55")</f>
        <v>0</v>
      </c>
      <c r="AL8">
        <f ca="1">IFERROR(AK8*$C8,"N/A")</f>
        <v>0</v>
      </c>
      <c r="AM8" s="37" cm="1">
        <f t="array" aca="1" ref="AM8" ca="1">INDIRECT("'"&amp;A6&amp;"'!n58")</f>
        <v>0</v>
      </c>
      <c r="AN8" s="38">
        <f ca="1">IFERROR(AM8*$C8,"N/A")</f>
        <v>0</v>
      </c>
      <c r="AP8" s="32" cm="1">
        <f t="array" aca="1" ref="AP8" ca="1">INDIRECT("'"&amp;A6&amp;"'!F53")</f>
        <v>1</v>
      </c>
      <c r="AQ8">
        <f ca="1">IFERROR(AP8*$C8,"N/A")</f>
        <v>1</v>
      </c>
      <c r="AR8" s="1" cm="1">
        <f t="array" aca="1" ref="AR8" ca="1">INDIRECT("'"&amp;A6&amp;"'!F54")</f>
        <v>0</v>
      </c>
      <c r="AS8">
        <f t="shared" ca="1" si="7"/>
        <v>0</v>
      </c>
      <c r="AT8" s="26" cm="1">
        <f t="array" aca="1" ref="AT8" ca="1">INDIRECT("'"&amp;A6&amp;"'!F55")</f>
        <v>0</v>
      </c>
      <c r="AU8">
        <f ca="1">IFERROR(AT8*$C8,"N/A")</f>
        <v>0</v>
      </c>
      <c r="AV8" s="37" cm="1">
        <f t="array" aca="1" ref="AV8" ca="1">INDIRECT("'"&amp;A6&amp;"'!F58")</f>
        <v>0</v>
      </c>
      <c r="AW8" s="38">
        <f ca="1">IFERROR(AV8*$C8,"N/A")</f>
        <v>0</v>
      </c>
      <c r="AY8" s="31" cm="1">
        <f t="array" aca="1" ref="AY8" ca="1">INDIRECT("'"&amp;A6&amp;"'!I53")</f>
        <v>1</v>
      </c>
      <c r="AZ8">
        <f ca="1">IFERROR(AY8*$C8,"N/A")</f>
        <v>1</v>
      </c>
      <c r="BA8" s="26" cm="1">
        <f t="array" aca="1" ref="BA8" ca="1">INDIRECT("'"&amp;A6&amp;"'!I54")</f>
        <v>0</v>
      </c>
      <c r="BB8">
        <f ca="1">IFERROR(BA8*$C8,"N/A")</f>
        <v>0</v>
      </c>
      <c r="BC8" s="26" cm="1">
        <f t="array" aca="1" ref="BC8" ca="1">INDIRECT("'"&amp;A6&amp;"'!I55")</f>
        <v>0</v>
      </c>
      <c r="BD8">
        <f ca="1">IFERROR(BC8*$C8,"N/A")</f>
        <v>0</v>
      </c>
      <c r="BE8" s="37" cm="1">
        <f t="array" aca="1" ref="BE8" ca="1">INDIRECT("'"&amp;A6&amp;"'!I58")</f>
        <v>0</v>
      </c>
      <c r="BF8" s="38">
        <f ca="1">IFERROR(BE8*$C8,"N/A")</f>
        <v>0</v>
      </c>
      <c r="BH8" s="32" cm="1">
        <f t="array" aca="1" ref="BH8" ca="1">INDIRECT("'"&amp;A6&amp;"'!L53")</f>
        <v>1</v>
      </c>
      <c r="BI8">
        <f ca="1">IFERROR(BH8*$C8,"N/A")</f>
        <v>1</v>
      </c>
      <c r="BJ8" s="36" cm="1">
        <f t="array" aca="1" ref="BJ8" ca="1">INDIRECT("'"&amp;A6&amp;"'!L54")</f>
        <v>0</v>
      </c>
      <c r="BK8">
        <f ca="1">IFERROR(BJ8*$C8,"N/A")</f>
        <v>0</v>
      </c>
      <c r="BL8" s="36" cm="1">
        <f t="array" aca="1" ref="BL8" ca="1">INDIRECT("'"&amp;A6&amp;"'!L55")</f>
        <v>0</v>
      </c>
      <c r="BM8">
        <f ca="1">IFERROR(BL8*$C8,"N/A")</f>
        <v>0</v>
      </c>
      <c r="BN8" s="37" cm="1">
        <f t="array" aca="1" ref="BN8" ca="1">INDIRECT("'"&amp;A6&amp;"'!L58")</f>
        <v>0</v>
      </c>
      <c r="BO8" s="38">
        <f ca="1">IFERROR(BN8*$C8,"N/A")</f>
        <v>0</v>
      </c>
      <c r="BQ8" s="32" cm="1">
        <f t="array" aca="1" ref="BQ8" ca="1">INDIRECT("'"&amp;A6&amp;"'!O53")</f>
        <v>0</v>
      </c>
      <c r="BR8">
        <f t="shared" ca="1" si="2"/>
        <v>0</v>
      </c>
      <c r="BS8" s="36" cm="1">
        <f t="array" aca="1" ref="BS8" ca="1">INDIRECT("'"&amp;A6&amp;"'!O54")</f>
        <v>0</v>
      </c>
      <c r="BT8">
        <f t="shared" ca="1" si="3"/>
        <v>0</v>
      </c>
      <c r="BU8" s="36" cm="1">
        <f t="array" aca="1" ref="BU8" ca="1">INDIRECT("'"&amp;A6&amp;"'!O55")</f>
        <v>0</v>
      </c>
      <c r="BV8">
        <f ca="1">IFERROR(BU8*$C8,"N/A")</f>
        <v>0</v>
      </c>
      <c r="BW8" s="37" cm="1">
        <f t="array" aca="1" ref="BW8" ca="1">INDIRECT("'"&amp;A6&amp;"'!O58")</f>
        <v>0</v>
      </c>
      <c r="BX8" s="38">
        <f ca="1">IFERROR(BW8*$C8,"N/A")</f>
        <v>0</v>
      </c>
      <c r="BZ8" s="32" cm="1">
        <f t="array" aca="1" ref="BZ8" ca="1">INDIRECT("'"&amp;A6&amp;"'!G53")</f>
        <v>1</v>
      </c>
      <c r="CA8">
        <f ca="1">IFERROR(BZ8*$C8,"N/A")</f>
        <v>1</v>
      </c>
      <c r="CB8" s="1" cm="1">
        <f t="array" aca="1" ref="CB8" ca="1">INDIRECT("'"&amp;A6&amp;"'!G54")</f>
        <v>0</v>
      </c>
      <c r="CC8">
        <f t="shared" ca="1" si="8"/>
        <v>0</v>
      </c>
      <c r="CD8" s="26" cm="1">
        <f t="array" aca="1" ref="CD8" ca="1">INDIRECT("'"&amp;A6&amp;"'!G55")</f>
        <v>0</v>
      </c>
      <c r="CE8">
        <f ca="1">IFERROR(CD8*$C8,"N/A")</f>
        <v>0</v>
      </c>
      <c r="CF8" s="37" cm="1">
        <f t="array" aca="1" ref="CF8" ca="1">INDIRECT("'"&amp;A6&amp;"'!G58")</f>
        <v>0</v>
      </c>
      <c r="CG8" s="38">
        <f ca="1">IFERROR(CF8*$C8,"N/A")</f>
        <v>0</v>
      </c>
      <c r="CI8" s="31" cm="1">
        <f t="array" aca="1" ref="CI8" ca="1">INDIRECT("'"&amp;A6&amp;"'!J53")</f>
        <v>1</v>
      </c>
      <c r="CJ8">
        <f ca="1">IFERROR(CI8*$C8,"N/A")</f>
        <v>1</v>
      </c>
      <c r="CK8" s="26" cm="1">
        <f t="array" aca="1" ref="CK8" ca="1">INDIRECT("'"&amp;A6&amp;"'!J54")</f>
        <v>0</v>
      </c>
      <c r="CL8">
        <f ca="1">IFERROR(CK8*$C8,"N/A")</f>
        <v>0</v>
      </c>
      <c r="CM8" s="26" cm="1">
        <f t="array" aca="1" ref="CM8" ca="1">INDIRECT("'"&amp;A6&amp;"'!J55")</f>
        <v>0</v>
      </c>
      <c r="CN8">
        <f ca="1">IFERROR(CM8*$C8,"N/A")</f>
        <v>0</v>
      </c>
      <c r="CO8" s="37" cm="1">
        <f t="array" aca="1" ref="CO8" ca="1">INDIRECT("'"&amp;A6&amp;"'!J58")</f>
        <v>0</v>
      </c>
      <c r="CP8" s="38">
        <f ca="1">IFERROR(CO8*$C8,"N/A")</f>
        <v>0</v>
      </c>
      <c r="CR8" s="32" cm="1">
        <f t="array" aca="1" ref="CR8" ca="1">INDIRECT("'"&amp;A6&amp;"'!M53")</f>
        <v>1</v>
      </c>
      <c r="CS8">
        <f ca="1">IFERROR(CR8*$C8,"N/A")</f>
        <v>1</v>
      </c>
      <c r="CT8" s="36" cm="1">
        <f t="array" aca="1" ref="CT8" ca="1">INDIRECT("'"&amp;A6&amp;"'!M54")</f>
        <v>0</v>
      </c>
      <c r="CU8">
        <f ca="1">IFERROR(CT8*$C8,"N/A")</f>
        <v>0</v>
      </c>
      <c r="CV8" s="36" cm="1">
        <f t="array" aca="1" ref="CV8" ca="1">INDIRECT("'"&amp;A6&amp;"'!M55")</f>
        <v>0</v>
      </c>
      <c r="CW8">
        <f ca="1">IFERROR(CV8*$C8,"N/A")</f>
        <v>0</v>
      </c>
      <c r="CX8" s="37" cm="1">
        <f t="array" aca="1" ref="CX8" ca="1">INDIRECT("'"&amp;A6&amp;"'!M58")</f>
        <v>0</v>
      </c>
      <c r="CY8" s="38">
        <f ca="1">IFERROR(CX8*$C8,"N/A")</f>
        <v>0</v>
      </c>
      <c r="DA8" s="32" cm="1">
        <f t="array" aca="1" ref="DA8" ca="1">INDIRECT("'"&amp;A6&amp;"'!P53")</f>
        <v>0</v>
      </c>
      <c r="DB8">
        <f t="shared" ca="1" si="4"/>
        <v>0</v>
      </c>
      <c r="DC8" s="36" cm="1">
        <f t="array" aca="1" ref="DC8" ca="1">INDIRECT("'"&amp;A6&amp;"'!P54")</f>
        <v>0</v>
      </c>
      <c r="DD8">
        <f t="shared" ca="1" si="5"/>
        <v>0</v>
      </c>
      <c r="DE8" s="36" cm="1">
        <f t="array" aca="1" ref="DE8" ca="1">INDIRECT("'"&amp;A6&amp;"'!P55")</f>
        <v>0</v>
      </c>
      <c r="DF8">
        <f ca="1">IFERROR(DE8*$C8,"N/A")</f>
        <v>0</v>
      </c>
      <c r="DG8" s="37" cm="1">
        <f t="array" aca="1" ref="DG8" ca="1">INDIRECT("'"&amp;A6&amp;"'!P58")</f>
        <v>0</v>
      </c>
      <c r="DH8" s="38">
        <f ca="1">IFERROR(DG8*$C8,"N/A")</f>
        <v>0</v>
      </c>
    </row>
    <row r="9" spans="1:112" x14ac:dyDescent="0.25">
      <c r="F9" s="32"/>
      <c r="L9" s="38"/>
      <c r="M9" s="38"/>
      <c r="O9" s="30"/>
      <c r="U9" s="38"/>
      <c r="V9" s="38"/>
      <c r="X9" s="30"/>
      <c r="AD9" s="38"/>
      <c r="AE9" s="38"/>
      <c r="AG9" s="30"/>
      <c r="AM9" s="38"/>
      <c r="AN9" s="38"/>
      <c r="AP9" s="32"/>
      <c r="AV9" s="38"/>
      <c r="AW9" s="38"/>
      <c r="AY9" s="30"/>
      <c r="BE9" s="38"/>
      <c r="BF9" s="38"/>
      <c r="BH9" s="30"/>
      <c r="BN9" s="38"/>
      <c r="BO9" s="38"/>
      <c r="BQ9" s="30"/>
      <c r="BW9" s="38"/>
      <c r="BX9" s="38"/>
      <c r="BZ9" s="32"/>
      <c r="CF9" s="38"/>
      <c r="CG9" s="38"/>
      <c r="CI9" s="30"/>
      <c r="CO9" s="38"/>
      <c r="CP9" s="38"/>
      <c r="CR9" s="30"/>
      <c r="CX9" s="38"/>
      <c r="CY9" s="38"/>
      <c r="DA9" s="30"/>
      <c r="DG9" s="38"/>
      <c r="DH9" s="38"/>
    </row>
    <row r="10" spans="1:112" x14ac:dyDescent="0.25">
      <c r="F10" s="32"/>
      <c r="L10" s="38"/>
      <c r="M10" s="38"/>
      <c r="O10" s="30"/>
      <c r="U10" s="38"/>
      <c r="V10" s="38"/>
      <c r="X10" s="30"/>
      <c r="AD10" s="38"/>
      <c r="AE10" s="38"/>
      <c r="AG10" s="30"/>
      <c r="AM10" s="38"/>
      <c r="AN10" s="38"/>
      <c r="AP10" s="32"/>
      <c r="AV10" s="38"/>
      <c r="AW10" s="38"/>
      <c r="AY10" s="30"/>
      <c r="BE10" s="38"/>
      <c r="BF10" s="38"/>
      <c r="BH10" s="30"/>
      <c r="BN10" s="38"/>
      <c r="BO10" s="38"/>
      <c r="BQ10" s="30"/>
      <c r="BW10" s="38"/>
      <c r="BX10" s="38"/>
      <c r="BZ10" s="32"/>
      <c r="CF10" s="38"/>
      <c r="CG10" s="38"/>
      <c r="CI10" s="30"/>
      <c r="CO10" s="38"/>
      <c r="CP10" s="38"/>
      <c r="CR10" s="30"/>
      <c r="CX10" s="38"/>
      <c r="CY10" s="38"/>
      <c r="DA10" s="30"/>
      <c r="DG10" s="38"/>
      <c r="DH10" s="38"/>
    </row>
    <row r="11" spans="1:112" x14ac:dyDescent="0.25">
      <c r="A11" s="24" t="s">
        <v>21</v>
      </c>
      <c r="B11" t="s">
        <v>18</v>
      </c>
      <c r="C11" s="25" cm="1">
        <f t="array" aca="1" ref="C11" ca="1">INDIRECT("'"&amp;A11&amp;"'!A26")</f>
        <v>14</v>
      </c>
      <c r="D11" s="34">
        <f ca="1">IFERROR(1/C11,"N/A")</f>
        <v>7.1428571428571425E-2</v>
      </c>
      <c r="F11" s="32" cm="1">
        <f t="array" aca="1" ref="F11" ca="1">INDIRECT("'"&amp;A11&amp;"'!E28")</f>
        <v>0.14285714285714285</v>
      </c>
      <c r="G11">
        <f ca="1">IFERROR(F11*$C11,"N/A")</f>
        <v>2</v>
      </c>
      <c r="H11" s="1" cm="1">
        <f t="array" aca="1" ref="H11" ca="1">INDIRECT("'"&amp;A11&amp;"'!E29")</f>
        <v>0.6428571428571429</v>
      </c>
      <c r="I11">
        <f ca="1">IFERROR(H11*$C11,"N/A")</f>
        <v>9</v>
      </c>
      <c r="J11" s="26" cm="1">
        <f t="array" aca="1" ref="J11" ca="1">INDIRECT("'"&amp;A11&amp;"'!E30")</f>
        <v>0.14285714285714285</v>
      </c>
      <c r="K11">
        <f ca="1">IFERROR(J11*$C11,"N/A")</f>
        <v>2</v>
      </c>
      <c r="L11" s="37" cm="1">
        <f t="array" aca="1" ref="L11" ca="1">INDIRECT("'"&amp;A11&amp;"'!E33")</f>
        <v>0.78571428571428581</v>
      </c>
      <c r="M11" s="38">
        <f ca="1">IFERROR(L11*$C11,"N/A")</f>
        <v>11.000000000000002</v>
      </c>
      <c r="O11" s="31" cm="1">
        <f t="array" aca="1" ref="O11" ca="1">INDIRECT("'"&amp;A11&amp;"'!H28")</f>
        <v>0.2857142857142857</v>
      </c>
      <c r="P11">
        <f ca="1">IFERROR(O11*$C11,"N/A")</f>
        <v>4</v>
      </c>
      <c r="Q11" s="26" cm="1">
        <f t="array" aca="1" ref="Q11" ca="1">INDIRECT("'"&amp;A11&amp;"'!H29")</f>
        <v>0.6428571428571429</v>
      </c>
      <c r="R11">
        <f ca="1">IFERROR(Q11*$C11,"N/A")</f>
        <v>9</v>
      </c>
      <c r="S11" s="26" cm="1">
        <f t="array" aca="1" ref="S11" ca="1">INDIRECT("'"&amp;A11&amp;"'!H30")</f>
        <v>0</v>
      </c>
      <c r="T11">
        <f ca="1">IFERROR(S11*$C11,"N/A")</f>
        <v>0</v>
      </c>
      <c r="U11" s="37" cm="1">
        <f t="array" aca="1" ref="U11" ca="1">INDIRECT("'"&amp;A11&amp;"'!h33")</f>
        <v>0.6428571428571429</v>
      </c>
      <c r="V11" s="38">
        <f ca="1">IFERROR(U11*$C11,"N/A")</f>
        <v>9</v>
      </c>
      <c r="X11" s="32" cm="1">
        <f t="array" aca="1" ref="X11" ca="1">INDIRECT("'"&amp;A11&amp;"'!k28")</f>
        <v>0.14285714285714285</v>
      </c>
      <c r="Y11">
        <f ca="1">IFERROR(X11*$C11,"N/A")</f>
        <v>2</v>
      </c>
      <c r="Z11" s="36" cm="1">
        <f t="array" aca="1" ref="Z11" ca="1">INDIRECT("'"&amp;A11&amp;"'!k29")</f>
        <v>0.7857142857142857</v>
      </c>
      <c r="AA11">
        <f ca="1">IFERROR(Z11*$C11,"N/A")</f>
        <v>11</v>
      </c>
      <c r="AB11" s="26" cm="1">
        <f t="array" aca="1" ref="AB11" ca="1">INDIRECT("'"&amp;A11&amp;"'!k30")</f>
        <v>0</v>
      </c>
      <c r="AC11">
        <f ca="1">IFERROR(AB11*$C11,"N/A")</f>
        <v>0</v>
      </c>
      <c r="AD11" s="37" cm="1">
        <f t="array" aca="1" ref="AD11" ca="1">INDIRECT("'"&amp;A11&amp;"'!K33")</f>
        <v>0.7857142857142857</v>
      </c>
      <c r="AE11" s="38">
        <f ca="1">IFERROR(AD11*$C11,"N/A")</f>
        <v>11</v>
      </c>
      <c r="AG11" s="32" cm="1">
        <f t="array" aca="1" ref="AG11" ca="1">INDIRECT("'"&amp;A11&amp;"'!n28")</f>
        <v>0</v>
      </c>
      <c r="AH11">
        <f t="shared" ref="AH11:AH13" ca="1" si="9">IFERROR(AG11*$C11,"N/A")</f>
        <v>0</v>
      </c>
      <c r="AI11" s="36" cm="1">
        <f t="array" aca="1" ref="AI11" ca="1">INDIRECT("'"&amp;A11&amp;"'!n29")</f>
        <v>0</v>
      </c>
      <c r="AJ11">
        <f t="shared" ref="AJ11:AJ13" ca="1" si="10">IFERROR(AI11*$C11,"N/A")</f>
        <v>0</v>
      </c>
      <c r="AK11" s="26" cm="1">
        <f t="array" aca="1" ref="AK11" ca="1">INDIRECT("'"&amp;A11&amp;"'!n30")</f>
        <v>0</v>
      </c>
      <c r="AL11">
        <f ca="1">IFERROR(AK11*$C11,"N/A")</f>
        <v>0</v>
      </c>
      <c r="AM11" s="37" cm="1">
        <f t="array" aca="1" ref="AM11" ca="1">INDIRECT("'"&amp;A11&amp;"'!n33")</f>
        <v>0</v>
      </c>
      <c r="AN11" s="38">
        <f ca="1">IFERROR(AM11*$C11,"N/A")</f>
        <v>0</v>
      </c>
      <c r="AP11" s="32" cm="1">
        <f t="array" aca="1" ref="AP11" ca="1">INDIRECT("'"&amp;A11&amp;"'!F28")</f>
        <v>0.2857142857142857</v>
      </c>
      <c r="AQ11">
        <f ca="1">IFERROR(AP11*$C11,"N/A")</f>
        <v>4</v>
      </c>
      <c r="AR11" s="1" cm="1">
        <f t="array" aca="1" ref="AR11" ca="1">INDIRECT("'"&amp;A11&amp;"'!F29")</f>
        <v>0.6428571428571429</v>
      </c>
      <c r="AS11">
        <f ca="1">IFERROR(AR11*$C11,"N/A")</f>
        <v>9</v>
      </c>
      <c r="AT11" s="26" cm="1">
        <f t="array" aca="1" ref="AT11" ca="1">INDIRECT("'"&amp;A11&amp;"'!F30")</f>
        <v>0</v>
      </c>
      <c r="AU11">
        <f ca="1">IFERROR(AT11*$C11,"N/A")</f>
        <v>0</v>
      </c>
      <c r="AV11" s="37" cm="1">
        <f t="array" aca="1" ref="AV11" ca="1">INDIRECT("'"&amp;A11&amp;"'!F33")</f>
        <v>0.6428571428571429</v>
      </c>
      <c r="AW11" s="38">
        <f ca="1">IFERROR(AV11*$C11,"N/A")</f>
        <v>9</v>
      </c>
      <c r="AY11" s="31" cm="1">
        <f t="array" aca="1" ref="AY11" ca="1">INDIRECT("'"&amp;A11&amp;"'!I28")</f>
        <v>0.42857142857142855</v>
      </c>
      <c r="AZ11">
        <f ca="1">IFERROR(AY11*$C11,"N/A")</f>
        <v>6</v>
      </c>
      <c r="BA11" s="26" cm="1">
        <f t="array" aca="1" ref="BA11" ca="1">INDIRECT("'"&amp;A11&amp;"'!I29")</f>
        <v>0.5</v>
      </c>
      <c r="BB11">
        <f ca="1">IFERROR(BA11*$C11,"N/A")</f>
        <v>7</v>
      </c>
      <c r="BC11" s="26" cm="1">
        <f t="array" aca="1" ref="BC11" ca="1">INDIRECT("'"&amp;A11&amp;"'!I30")</f>
        <v>0</v>
      </c>
      <c r="BD11">
        <f ca="1">IFERROR(BC11*$C11,"N/A")</f>
        <v>0</v>
      </c>
      <c r="BE11" s="37" cm="1">
        <f t="array" aca="1" ref="BE11" ca="1">INDIRECT("'"&amp;A11&amp;"'!I33")</f>
        <v>0.5</v>
      </c>
      <c r="BF11" s="38">
        <f ca="1">IFERROR(BE11*$C11,"N/A")</f>
        <v>7</v>
      </c>
      <c r="BH11" s="32" cm="1">
        <f t="array" aca="1" ref="BH11" ca="1">INDIRECT("'"&amp;A11&amp;"'!L28")</f>
        <v>0.35714285714285715</v>
      </c>
      <c r="BI11">
        <f ca="1">IFERROR(BH11*$C11,"N/A")</f>
        <v>5</v>
      </c>
      <c r="BJ11" s="36" cm="1">
        <f t="array" aca="1" ref="BJ11" ca="1">INDIRECT("'"&amp;A11&amp;"'!L29")</f>
        <v>0.5714285714285714</v>
      </c>
      <c r="BK11">
        <f ca="1">IFERROR(BJ11*$C11,"N/A")</f>
        <v>8</v>
      </c>
      <c r="BL11" s="26" cm="1">
        <f t="array" aca="1" ref="BL11" ca="1">INDIRECT("'"&amp;A11&amp;"'!L30")</f>
        <v>0</v>
      </c>
      <c r="BM11">
        <f ca="1">IFERROR(BL11*$C11,"N/A")</f>
        <v>0</v>
      </c>
      <c r="BN11" s="37" cm="1">
        <f t="array" aca="1" ref="BN11" ca="1">INDIRECT("'"&amp;A11&amp;"'!L33")</f>
        <v>0.5714285714285714</v>
      </c>
      <c r="BO11" s="38">
        <f ca="1">IFERROR(BN11*$C11,"N/A")</f>
        <v>8</v>
      </c>
      <c r="BQ11" s="32" cm="1">
        <f t="array" aca="1" ref="BQ11" ca="1">INDIRECT("'"&amp;A11&amp;"'!O28")</f>
        <v>0.5714285714285714</v>
      </c>
      <c r="BR11">
        <f t="shared" ref="BR11:BR13" ca="1" si="11">IFERROR(BQ11*$C11,"N/A")</f>
        <v>8</v>
      </c>
      <c r="BS11" s="36" cm="1">
        <f t="array" aca="1" ref="BS11" ca="1">INDIRECT("'"&amp;A11&amp;"'!O29")</f>
        <v>0.35714285714285715</v>
      </c>
      <c r="BT11">
        <f t="shared" ref="BT11:BT13" ca="1" si="12">IFERROR(BS11*$C11,"N/A")</f>
        <v>5</v>
      </c>
      <c r="BU11" s="26" cm="1">
        <f t="array" aca="1" ref="BU11" ca="1">INDIRECT("'"&amp;A11&amp;"'!O30")</f>
        <v>0</v>
      </c>
      <c r="BV11">
        <f ca="1">IFERROR(BU11*$C11,"N/A")</f>
        <v>0</v>
      </c>
      <c r="BW11" s="37" cm="1">
        <f t="array" aca="1" ref="BW11" ca="1">INDIRECT("'"&amp;A11&amp;"'!O33")</f>
        <v>0.35714285714285715</v>
      </c>
      <c r="BX11" s="38">
        <f ca="1">IFERROR(BW11*$C11,"N/A")</f>
        <v>5</v>
      </c>
      <c r="BZ11" s="32" cm="1">
        <f t="array" aca="1" ref="BZ11" ca="1">INDIRECT("'"&amp;A11&amp;"'!G28")</f>
        <v>0.2857142857142857</v>
      </c>
      <c r="CA11">
        <f ca="1">IFERROR(BZ11*$C11,"N/A")</f>
        <v>4</v>
      </c>
      <c r="CB11" s="1" cm="1">
        <f t="array" aca="1" ref="CB11" ca="1">INDIRECT("'"&amp;A11&amp;"'!G29")</f>
        <v>0.5714285714285714</v>
      </c>
      <c r="CC11">
        <f ca="1">IFERROR(CB11*$C11,"N/A")</f>
        <v>8</v>
      </c>
      <c r="CD11" s="26" cm="1">
        <f t="array" aca="1" ref="CD11" ca="1">INDIRECT("'"&amp;A11&amp;"'!G30")</f>
        <v>0.14285714285714285</v>
      </c>
      <c r="CE11">
        <f ca="1">IFERROR(CD11*$C11,"N/A")</f>
        <v>2</v>
      </c>
      <c r="CF11" s="37" cm="1">
        <f t="array" aca="1" ref="CF11" ca="1">INDIRECT("'"&amp;A11&amp;"'!G33")</f>
        <v>0.71428571428571419</v>
      </c>
      <c r="CG11" s="38">
        <f ca="1">IFERROR(CF11*$C11,"N/A")</f>
        <v>9.9999999999999982</v>
      </c>
      <c r="CI11" s="31" cm="1">
        <f t="array" aca="1" ref="CI11" ca="1">INDIRECT("'"&amp;A11&amp;"'!J28")</f>
        <v>0.42857142857142855</v>
      </c>
      <c r="CJ11">
        <f ca="1">IFERROR(CI11*$C11,"N/A")</f>
        <v>6</v>
      </c>
      <c r="CK11" s="26" cm="1">
        <f t="array" aca="1" ref="CK11" ca="1">INDIRECT("'"&amp;A11&amp;"'!J29")</f>
        <v>0.5714285714285714</v>
      </c>
      <c r="CL11">
        <f ca="1">IFERROR(CK11*$C11,"N/A")</f>
        <v>8</v>
      </c>
      <c r="CM11" s="26" cm="1">
        <f t="array" aca="1" ref="CM11" ca="1">INDIRECT("'"&amp;A11&amp;"'!J30")</f>
        <v>0</v>
      </c>
      <c r="CN11">
        <f ca="1">IFERROR(CM11*$C11,"N/A")</f>
        <v>0</v>
      </c>
      <c r="CO11" s="37" cm="1">
        <f t="array" aca="1" ref="CO11" ca="1">INDIRECT("'"&amp;A11&amp;"'!J33")</f>
        <v>0.5714285714285714</v>
      </c>
      <c r="CP11" s="38">
        <f ca="1">IFERROR(CO11*$C11,"N/A")</f>
        <v>8</v>
      </c>
      <c r="CR11" s="32" cm="1">
        <f t="array" aca="1" ref="CR11" ca="1">INDIRECT("'"&amp;A11&amp;"'!M28")</f>
        <v>0.35714285714285715</v>
      </c>
      <c r="CS11">
        <f ca="1">IFERROR(CR11*$C11,"N/A")</f>
        <v>5</v>
      </c>
      <c r="CT11" s="36" cm="1">
        <f t="array" aca="1" ref="CT11" ca="1">INDIRECT("'"&amp;A11&amp;"'!M29")</f>
        <v>0.6428571428571429</v>
      </c>
      <c r="CU11">
        <f ca="1">IFERROR(CT11*$C11,"N/A")</f>
        <v>9</v>
      </c>
      <c r="CV11" s="26" cm="1">
        <f t="array" aca="1" ref="CV11" ca="1">INDIRECT("'"&amp;A11&amp;"'!M30")</f>
        <v>0</v>
      </c>
      <c r="CW11">
        <f ca="1">IFERROR(CV11*$C11,"N/A")</f>
        <v>0</v>
      </c>
      <c r="CX11" s="37" cm="1">
        <f t="array" aca="1" ref="CX11" ca="1">INDIRECT("'"&amp;A11&amp;"'!M33")</f>
        <v>0.6428571428571429</v>
      </c>
      <c r="CY11" s="38">
        <f ca="1">IFERROR(CX11*$C11,"N/A")</f>
        <v>9</v>
      </c>
      <c r="DA11" s="32" cm="1">
        <f t="array" aca="1" ref="DA11" ca="1">INDIRECT("'"&amp;A11&amp;"'!P28")</f>
        <v>0.5</v>
      </c>
      <c r="DB11">
        <f t="shared" ref="DB11:DB13" ca="1" si="13">IFERROR(DA11*$C11,"N/A")</f>
        <v>7</v>
      </c>
      <c r="DC11" s="36" cm="1">
        <f t="array" aca="1" ref="DC11" ca="1">INDIRECT("'"&amp;A11&amp;"'!P29")</f>
        <v>0.5</v>
      </c>
      <c r="DD11">
        <f t="shared" ref="DD11:DD13" ca="1" si="14">IFERROR(DC11*$C11,"N/A")</f>
        <v>7</v>
      </c>
      <c r="DE11" s="26" cm="1">
        <f t="array" aca="1" ref="DE11" ca="1">INDIRECT("'"&amp;A11&amp;"'!P30")</f>
        <v>0</v>
      </c>
      <c r="DF11">
        <f ca="1">IFERROR(DE11*$C11,"N/A")</f>
        <v>0</v>
      </c>
      <c r="DG11" s="37" cm="1">
        <f t="array" aca="1" ref="DG11" ca="1">INDIRECT("'"&amp;A11&amp;"'!P33")</f>
        <v>0.5</v>
      </c>
      <c r="DH11" s="38">
        <f ca="1">IFERROR(DG11*$C11,"N/A")</f>
        <v>7</v>
      </c>
    </row>
    <row r="12" spans="1:112" x14ac:dyDescent="0.25">
      <c r="B12" t="s">
        <v>19</v>
      </c>
      <c r="C12" s="25" cm="1">
        <f t="array" aca="1" ref="C12" ca="1">INDIRECT("'"&amp;A11&amp;"'!B26")</f>
        <v>3</v>
      </c>
      <c r="D12" s="34">
        <f ca="1">IFERROR(1/C12,"N/A")</f>
        <v>0.33333333333333331</v>
      </c>
      <c r="F12" s="32" cm="1">
        <f t="array" aca="1" ref="F12" ca="1">INDIRECT("'"&amp;A11&amp;"'!E36")</f>
        <v>0.33333333333333331</v>
      </c>
      <c r="G12">
        <f ca="1">IFERROR(F12*$C12,"N/A")</f>
        <v>1</v>
      </c>
      <c r="H12" s="1" cm="1">
        <f t="array" aca="1" ref="H12" ca="1">INDIRECT("'"&amp;A11&amp;"'!E37")</f>
        <v>0.33333333333333331</v>
      </c>
      <c r="I12">
        <f t="shared" ref="I12:I13" ca="1" si="15">IFERROR(H12*$C12,"N/A")</f>
        <v>1</v>
      </c>
      <c r="J12" s="27" cm="1">
        <f t="array" aca="1" ref="J12" ca="1">INDIRECT("'"&amp;A11&amp;"'!E38")</f>
        <v>0</v>
      </c>
      <c r="K12">
        <f ca="1">IFERROR(J12*$C12,"N/A")</f>
        <v>0</v>
      </c>
      <c r="L12" s="37" cm="1">
        <f t="array" aca="1" ref="L12" ca="1">INDIRECT("'"&amp;A11&amp;"'!E41")</f>
        <v>0.33333333333333331</v>
      </c>
      <c r="M12" s="38">
        <f ca="1">IFERROR(L12*$C12,"N/A")</f>
        <v>1</v>
      </c>
      <c r="O12" s="31" cm="1">
        <f t="array" aca="1" ref="O12" ca="1">INDIRECT("'"&amp;A11&amp;"'!H36")</f>
        <v>0.66666666666666663</v>
      </c>
      <c r="P12">
        <f ca="1">IFERROR(O12*$C12,"N/A")</f>
        <v>2</v>
      </c>
      <c r="Q12" s="26" cm="1">
        <f t="array" aca="1" ref="Q12" ca="1">INDIRECT("'"&amp;A11&amp;"'!H37")</f>
        <v>0</v>
      </c>
      <c r="R12">
        <f ca="1">IFERROR(Q12*$C12,"N/A")</f>
        <v>0</v>
      </c>
      <c r="S12" s="26" cm="1">
        <f t="array" aca="1" ref="S12" ca="1">INDIRECT("'"&amp;A11&amp;"'!h38")</f>
        <v>0</v>
      </c>
      <c r="T12">
        <f ca="1">IFERROR(S12*$C12,"N/A")</f>
        <v>0</v>
      </c>
      <c r="U12" s="37" cm="1">
        <f t="array" aca="1" ref="U12" ca="1">INDIRECT("'"&amp;A11&amp;"'!h41")</f>
        <v>0</v>
      </c>
      <c r="V12" s="38">
        <f ca="1">IFERROR(U12*$C12,"N/A")</f>
        <v>0</v>
      </c>
      <c r="X12" s="32" cm="1">
        <f t="array" aca="1" ref="X12" ca="1">INDIRECT("'"&amp;A11&amp;"'!k36")</f>
        <v>0.33333333333333331</v>
      </c>
      <c r="Y12">
        <f ca="1">IFERROR(X12*$C12,"N/A")</f>
        <v>1</v>
      </c>
      <c r="Z12" s="36" cm="1">
        <f t="array" aca="1" ref="Z12" ca="1">INDIRECT("'"&amp;A11&amp;"'!k37")</f>
        <v>0.33333333333333331</v>
      </c>
      <c r="AA12">
        <f ca="1">IFERROR(Z12*$C12,"N/A")</f>
        <v>1</v>
      </c>
      <c r="AB12" s="26" cm="1">
        <f t="array" aca="1" ref="AB12" ca="1">INDIRECT("'"&amp;A11&amp;"'!k38")</f>
        <v>0</v>
      </c>
      <c r="AC12">
        <f ca="1">IFERROR(AB12*$C12,"N/A")</f>
        <v>0</v>
      </c>
      <c r="AD12" s="37" cm="1">
        <f t="array" aca="1" ref="AD12" ca="1">INDIRECT("'"&amp;A11&amp;"'!k41")</f>
        <v>0.33333333333333331</v>
      </c>
      <c r="AE12" s="38">
        <f ca="1">IFERROR(AD12*$C12,"N/A")</f>
        <v>1</v>
      </c>
      <c r="AG12" s="32" cm="1">
        <f t="array" aca="1" ref="AG12" ca="1">INDIRECT("'"&amp;A11&amp;"'!n36")</f>
        <v>0</v>
      </c>
      <c r="AH12">
        <f t="shared" ca="1" si="9"/>
        <v>0</v>
      </c>
      <c r="AI12" s="36" cm="1">
        <f t="array" aca="1" ref="AI12" ca="1">INDIRECT("'"&amp;A11&amp;"'!n37")</f>
        <v>0</v>
      </c>
      <c r="AJ12">
        <f t="shared" ca="1" si="10"/>
        <v>0</v>
      </c>
      <c r="AK12" s="26" cm="1">
        <f t="array" aca="1" ref="AK12" ca="1">INDIRECT("'"&amp;A11&amp;"'!n38")</f>
        <v>0</v>
      </c>
      <c r="AL12">
        <f ca="1">IFERROR(AK12*$C12,"N/A")</f>
        <v>0</v>
      </c>
      <c r="AM12" s="37" cm="1">
        <f t="array" aca="1" ref="AM12" ca="1">INDIRECT("'"&amp;A11&amp;"'!n41")</f>
        <v>0</v>
      </c>
      <c r="AN12" s="38">
        <f ca="1">IFERROR(AM12*$C12,"N/A")</f>
        <v>0</v>
      </c>
      <c r="AP12" s="32" cm="1">
        <f t="array" aca="1" ref="AP12" ca="1">INDIRECT("'"&amp;A11&amp;"'!F36")</f>
        <v>0.66666666666666663</v>
      </c>
      <c r="AQ12">
        <f ca="1">IFERROR(AP12*$C12,"N/A")</f>
        <v>2</v>
      </c>
      <c r="AR12" s="1" cm="1">
        <f t="array" aca="1" ref="AR12" ca="1">INDIRECT("'"&amp;A11&amp;"'!F37")</f>
        <v>0</v>
      </c>
      <c r="AS12">
        <f t="shared" ref="AS12:AS13" ca="1" si="16">IFERROR(AR12*$C12,"N/A")</f>
        <v>0</v>
      </c>
      <c r="AT12" s="27" cm="1">
        <f t="array" aca="1" ref="AT12" ca="1">INDIRECT("'"&amp;A11&amp;"'!F38")</f>
        <v>0</v>
      </c>
      <c r="AU12">
        <f ca="1">IFERROR(AT12*$C12,"N/A")</f>
        <v>0</v>
      </c>
      <c r="AV12" s="37" cm="1">
        <f t="array" aca="1" ref="AV12" ca="1">INDIRECT("'"&amp;A11&amp;"'!F41")</f>
        <v>0</v>
      </c>
      <c r="AW12" s="38">
        <f ca="1">IFERROR(AV12*$C12,"N/A")</f>
        <v>0</v>
      </c>
      <c r="AY12" s="31" cm="1">
        <f t="array" aca="1" ref="AY12" ca="1">INDIRECT("'"&amp;A11&amp;"'!I36")</f>
        <v>0.66666666666666663</v>
      </c>
      <c r="AZ12">
        <f ca="1">IFERROR(AY12*$C12,"N/A")</f>
        <v>2</v>
      </c>
      <c r="BA12" s="26" cm="1">
        <f t="array" aca="1" ref="BA12" ca="1">INDIRECT("'"&amp;A11&amp;"'!I37")</f>
        <v>0</v>
      </c>
      <c r="BB12">
        <f ca="1">IFERROR(BA12*$C12,"N/A")</f>
        <v>0</v>
      </c>
      <c r="BC12" s="26" cm="1">
        <f t="array" aca="1" ref="BC12" ca="1">INDIRECT("'"&amp;A11&amp;"'!I38")</f>
        <v>0</v>
      </c>
      <c r="BD12">
        <f ca="1">IFERROR(BC12*$C12,"N/A")</f>
        <v>0</v>
      </c>
      <c r="BE12" s="37" cm="1">
        <f t="array" aca="1" ref="BE12" ca="1">INDIRECT("'"&amp;A11&amp;"'!I41")</f>
        <v>0</v>
      </c>
      <c r="BF12" s="38">
        <f ca="1">IFERROR(BE12*$C12,"N/A")</f>
        <v>0</v>
      </c>
      <c r="BH12" s="32" cm="1">
        <f t="array" aca="1" ref="BH12" ca="1">INDIRECT("'"&amp;A11&amp;"'!L36")</f>
        <v>0.33333333333333331</v>
      </c>
      <c r="BI12">
        <f ca="1">IFERROR(BH12*$C12,"N/A")</f>
        <v>1</v>
      </c>
      <c r="BJ12" s="36" cm="1">
        <f t="array" aca="1" ref="BJ12" ca="1">INDIRECT("'"&amp;A11&amp;"'!L37")</f>
        <v>0.33333333333333331</v>
      </c>
      <c r="BK12">
        <f ca="1">IFERROR(BJ12*$C12,"N/A")</f>
        <v>1</v>
      </c>
      <c r="BL12" s="26" cm="1">
        <f t="array" aca="1" ref="BL12" ca="1">INDIRECT("'"&amp;A11&amp;"'!L38")</f>
        <v>0</v>
      </c>
      <c r="BM12">
        <f ca="1">IFERROR(BL12*$C12,"N/A")</f>
        <v>0</v>
      </c>
      <c r="BN12" s="37" cm="1">
        <f t="array" aca="1" ref="BN12" ca="1">INDIRECT("'"&amp;A11&amp;"'!L41")</f>
        <v>0.33333333333333331</v>
      </c>
      <c r="BO12" s="38">
        <f ca="1">IFERROR(BN12*$C12,"N/A")</f>
        <v>1</v>
      </c>
      <c r="BQ12" s="32" cm="1">
        <f t="array" aca="1" ref="BQ12" ca="1">INDIRECT("'"&amp;A11&amp;"'!O36")</f>
        <v>0.66666666666666663</v>
      </c>
      <c r="BR12">
        <f t="shared" ca="1" si="11"/>
        <v>2</v>
      </c>
      <c r="BS12" s="36" cm="1">
        <f t="array" aca="1" ref="BS12" ca="1">INDIRECT("'"&amp;A11&amp;"'!O37")</f>
        <v>0</v>
      </c>
      <c r="BT12">
        <f t="shared" ca="1" si="12"/>
        <v>0</v>
      </c>
      <c r="BU12" s="26" cm="1">
        <f t="array" aca="1" ref="BU12" ca="1">INDIRECT("'"&amp;A11&amp;"'!O38")</f>
        <v>0</v>
      </c>
      <c r="BV12">
        <f ca="1">IFERROR(BU12*$C12,"N/A")</f>
        <v>0</v>
      </c>
      <c r="BW12" s="37" cm="1">
        <f t="array" aca="1" ref="BW12" ca="1">INDIRECT("'"&amp;A11&amp;"'!O41")</f>
        <v>0</v>
      </c>
      <c r="BX12" s="38">
        <f ca="1">IFERROR(BW12*$C12,"N/A")</f>
        <v>0</v>
      </c>
      <c r="BZ12" s="32" cm="1">
        <f t="array" aca="1" ref="BZ12" ca="1">INDIRECT("'"&amp;A11&amp;"'!G36")</f>
        <v>0.66666666666666663</v>
      </c>
      <c r="CA12">
        <f ca="1">IFERROR(BZ12*$C12,"N/A")</f>
        <v>2</v>
      </c>
      <c r="CB12" s="1" cm="1">
        <f t="array" aca="1" ref="CB12" ca="1">INDIRECT("'"&amp;A11&amp;"'!G37")</f>
        <v>0.33333333333333331</v>
      </c>
      <c r="CC12">
        <f t="shared" ref="CC12:CC13" ca="1" si="17">IFERROR(CB12*$C12,"N/A")</f>
        <v>1</v>
      </c>
      <c r="CD12" s="27" cm="1">
        <f t="array" aca="1" ref="CD12" ca="1">INDIRECT("'"&amp;A11&amp;"'!G38")</f>
        <v>0</v>
      </c>
      <c r="CE12">
        <f ca="1">IFERROR(CD12*$C12,"N/A")</f>
        <v>0</v>
      </c>
      <c r="CF12" s="37" cm="1">
        <f t="array" aca="1" ref="CF12" ca="1">INDIRECT("'"&amp;A11&amp;"'!G41")</f>
        <v>0.33333333333333331</v>
      </c>
      <c r="CG12" s="38">
        <f ca="1">IFERROR(CF12*$C12,"N/A")</f>
        <v>1</v>
      </c>
      <c r="CI12" s="31" cm="1">
        <f t="array" aca="1" ref="CI12" ca="1">INDIRECT("'"&amp;A11&amp;"'!J36")</f>
        <v>1</v>
      </c>
      <c r="CJ12">
        <f ca="1">IFERROR(CI12*$C12,"N/A")</f>
        <v>3</v>
      </c>
      <c r="CK12" s="26" cm="1">
        <f t="array" aca="1" ref="CK12" ca="1">INDIRECT("'"&amp;A11&amp;"'!J37")</f>
        <v>0</v>
      </c>
      <c r="CL12">
        <f ca="1">IFERROR(CK12*$C12,"N/A")</f>
        <v>0</v>
      </c>
      <c r="CM12" s="26" cm="1">
        <f t="array" aca="1" ref="CM12" ca="1">INDIRECT("'"&amp;A11&amp;"'!J38")</f>
        <v>0</v>
      </c>
      <c r="CN12">
        <f ca="1">IFERROR(CM12*$C12,"N/A")</f>
        <v>0</v>
      </c>
      <c r="CO12" s="37" cm="1">
        <f t="array" aca="1" ref="CO12" ca="1">INDIRECT("'"&amp;A11&amp;"'!J41")</f>
        <v>0</v>
      </c>
      <c r="CP12" s="38">
        <f ca="1">IFERROR(CO12*$C12,"N/A")</f>
        <v>0</v>
      </c>
      <c r="CR12" s="32" cm="1">
        <f t="array" aca="1" ref="CR12" ca="1">INDIRECT("'"&amp;A11&amp;"'!M36")</f>
        <v>0.66666666666666663</v>
      </c>
      <c r="CS12">
        <f ca="1">IFERROR(CR12*$C12,"N/A")</f>
        <v>2</v>
      </c>
      <c r="CT12" s="36" cm="1">
        <f t="array" aca="1" ref="CT12" ca="1">INDIRECT("'"&amp;A11&amp;"'!M37")</f>
        <v>0.33333333333333331</v>
      </c>
      <c r="CU12">
        <f ca="1">IFERROR(CT12*$C12,"N/A")</f>
        <v>1</v>
      </c>
      <c r="CV12" s="26" cm="1">
        <f t="array" aca="1" ref="CV12" ca="1">INDIRECT("'"&amp;A11&amp;"'!M38")</f>
        <v>0</v>
      </c>
      <c r="CW12">
        <f ca="1">IFERROR(CV12*$C12,"N/A")</f>
        <v>0</v>
      </c>
      <c r="CX12" s="37" cm="1">
        <f t="array" aca="1" ref="CX12" ca="1">INDIRECT("'"&amp;A11&amp;"'!M41")</f>
        <v>0.33333333333333331</v>
      </c>
      <c r="CY12" s="38">
        <f ca="1">IFERROR(CX12*$C12,"N/A")</f>
        <v>1</v>
      </c>
      <c r="DA12" s="32" cm="1">
        <f t="array" aca="1" ref="DA12" ca="1">INDIRECT("'"&amp;A11&amp;"'!P36")</f>
        <v>1</v>
      </c>
      <c r="DB12">
        <f t="shared" ca="1" si="13"/>
        <v>3</v>
      </c>
      <c r="DC12" s="36" cm="1">
        <f t="array" aca="1" ref="DC12" ca="1">INDIRECT("'"&amp;A11&amp;"'!P37")</f>
        <v>0</v>
      </c>
      <c r="DD12">
        <f t="shared" ca="1" si="14"/>
        <v>0</v>
      </c>
      <c r="DE12" s="26" cm="1">
        <f t="array" aca="1" ref="DE12" ca="1">INDIRECT("'"&amp;A11&amp;"'!P38")</f>
        <v>0</v>
      </c>
      <c r="DF12">
        <f ca="1">IFERROR(DE12*$C12,"N/A")</f>
        <v>0</v>
      </c>
      <c r="DG12" s="37" cm="1">
        <f t="array" aca="1" ref="DG12" ca="1">INDIRECT("'"&amp;A11&amp;"'!P41")</f>
        <v>0</v>
      </c>
      <c r="DH12" s="38">
        <f ca="1">IFERROR(DG12*$C12,"N/A")</f>
        <v>0</v>
      </c>
    </row>
    <row r="13" spans="1:112" x14ac:dyDescent="0.25">
      <c r="B13" t="s">
        <v>20</v>
      </c>
      <c r="C13" s="25">
        <v>2</v>
      </c>
      <c r="D13" s="34">
        <f>IFERROR(1/C13,"N/A")</f>
        <v>0.5</v>
      </c>
      <c r="F13" s="32" cm="1">
        <f t="array" aca="1" ref="F13" ca="1">INDIRECT("'"&amp;A11&amp;"'!E53")</f>
        <v>0.5</v>
      </c>
      <c r="G13">
        <f ca="1">IFERROR(F13*$C13,"N/A")</f>
        <v>1</v>
      </c>
      <c r="H13" s="1" cm="1">
        <f t="array" aca="1" ref="H13" ca="1">INDIRECT("'"&amp;A11&amp;"'!E54")</f>
        <v>0.5</v>
      </c>
      <c r="I13">
        <f t="shared" ca="1" si="15"/>
        <v>1</v>
      </c>
      <c r="J13" s="26" cm="1">
        <f t="array" aca="1" ref="J13" ca="1">INDIRECT("'"&amp;A11&amp;"'!E55")</f>
        <v>0</v>
      </c>
      <c r="K13">
        <f ca="1">IFERROR(J13*$C13,"N/A")</f>
        <v>0</v>
      </c>
      <c r="L13" s="37" cm="1">
        <f t="array" aca="1" ref="L13" ca="1">INDIRECT("'"&amp;A11&amp;"'!E58")</f>
        <v>0.5</v>
      </c>
      <c r="M13" s="38">
        <f ca="1">IFERROR(L13*$C13,"N/A")</f>
        <v>1</v>
      </c>
      <c r="O13" s="31" cm="1">
        <f t="array" aca="1" ref="O13" ca="1">INDIRECT("'"&amp;A11&amp;"'!H53")</f>
        <v>1</v>
      </c>
      <c r="P13">
        <f ca="1">IFERROR(O13*$C13,"N/A")</f>
        <v>2</v>
      </c>
      <c r="Q13" s="26" cm="1">
        <f t="array" aca="1" ref="Q13" ca="1">INDIRECT("'"&amp;A11&amp;"'!H54")</f>
        <v>0</v>
      </c>
      <c r="R13">
        <f ca="1">IFERROR(Q13*$C13,"N/A")</f>
        <v>0</v>
      </c>
      <c r="S13" s="26" cm="1">
        <f t="array" aca="1" ref="S13" ca="1">INDIRECT("'"&amp;A11&amp;"'!h55")</f>
        <v>0</v>
      </c>
      <c r="T13">
        <f ca="1">IFERROR(S13*$C13,"N/A")</f>
        <v>0</v>
      </c>
      <c r="U13" s="37" cm="1">
        <f t="array" aca="1" ref="U13" ca="1">INDIRECT("'"&amp;A11&amp;"'!h58")</f>
        <v>0</v>
      </c>
      <c r="V13" s="38">
        <f ca="1">IFERROR(U13*$C13,"N/A")</f>
        <v>0</v>
      </c>
      <c r="X13" s="32" cm="1">
        <f t="array" aca="1" ref="X13" ca="1">INDIRECT("'"&amp;A11&amp;"'!k53")</f>
        <v>0.5</v>
      </c>
      <c r="Y13">
        <f ca="1">IFERROR(X13*$C13,"N/A")</f>
        <v>1</v>
      </c>
      <c r="Z13" s="36" cm="1">
        <f t="array" aca="1" ref="Z13" ca="1">INDIRECT("'"&amp;A11&amp;"'!k54")</f>
        <v>0.5</v>
      </c>
      <c r="AA13">
        <f ca="1">IFERROR(Z13*$C13,"N/A")</f>
        <v>1</v>
      </c>
      <c r="AB13" s="26" cm="1">
        <f t="array" aca="1" ref="AB13" ca="1">INDIRECT("'"&amp;A11&amp;"'!k55")</f>
        <v>0</v>
      </c>
      <c r="AC13">
        <f ca="1">IFERROR(AB13*$C13,"N/A")</f>
        <v>0</v>
      </c>
      <c r="AD13" s="37" cm="1">
        <f t="array" aca="1" ref="AD13" ca="1">INDIRECT("'"&amp;A11&amp;"'!k58")</f>
        <v>0.5</v>
      </c>
      <c r="AE13" s="38">
        <f ca="1">IFERROR(AD13*$C13,"N/A")</f>
        <v>1</v>
      </c>
      <c r="AG13" s="32" cm="1">
        <f t="array" aca="1" ref="AG13" ca="1">INDIRECT("'"&amp;A11&amp;"'!n53")</f>
        <v>0</v>
      </c>
      <c r="AH13">
        <f t="shared" ca="1" si="9"/>
        <v>0</v>
      </c>
      <c r="AI13" s="36" cm="1">
        <f t="array" aca="1" ref="AI13" ca="1">INDIRECT("'"&amp;A11&amp;"'!n54")</f>
        <v>0</v>
      </c>
      <c r="AJ13">
        <f t="shared" ca="1" si="10"/>
        <v>0</v>
      </c>
      <c r="AK13" s="26" cm="1">
        <f t="array" aca="1" ref="AK13" ca="1">INDIRECT("'"&amp;A11&amp;"'!n55")</f>
        <v>0</v>
      </c>
      <c r="AL13">
        <f ca="1">IFERROR(AK13*$C13,"N/A")</f>
        <v>0</v>
      </c>
      <c r="AM13" s="37" cm="1">
        <f t="array" aca="1" ref="AM13" ca="1">INDIRECT("'"&amp;A11&amp;"'!n58")</f>
        <v>0</v>
      </c>
      <c r="AN13" s="38">
        <f ca="1">IFERROR(AM13*$C13,"N/A")</f>
        <v>0</v>
      </c>
      <c r="AP13" s="32" cm="1">
        <f t="array" aca="1" ref="AP13" ca="1">INDIRECT("'"&amp;A11&amp;"'!F53")</f>
        <v>0.5</v>
      </c>
      <c r="AQ13">
        <f ca="1">IFERROR(AP13*$C13,"N/A")</f>
        <v>1</v>
      </c>
      <c r="AR13" s="1" cm="1">
        <f t="array" aca="1" ref="AR13" ca="1">INDIRECT("'"&amp;A11&amp;"'!F54")</f>
        <v>0.5</v>
      </c>
      <c r="AS13">
        <f t="shared" ca="1" si="16"/>
        <v>1</v>
      </c>
      <c r="AT13" s="26" cm="1">
        <f t="array" aca="1" ref="AT13" ca="1">INDIRECT("'"&amp;A11&amp;"'!F55")</f>
        <v>0</v>
      </c>
      <c r="AU13">
        <f ca="1">IFERROR(AT13*$C13,"N/A")</f>
        <v>0</v>
      </c>
      <c r="AV13" s="37" cm="1">
        <f t="array" aca="1" ref="AV13" ca="1">INDIRECT("'"&amp;A11&amp;"'!F58")</f>
        <v>0.5</v>
      </c>
      <c r="AW13" s="38">
        <f ca="1">IFERROR(AV13*$C13,"N/A")</f>
        <v>1</v>
      </c>
      <c r="AY13" s="31" cm="1">
        <f t="array" aca="1" ref="AY13" ca="1">INDIRECT("'"&amp;A11&amp;"'!I53")</f>
        <v>1</v>
      </c>
      <c r="AZ13">
        <f ca="1">IFERROR(AY13*$C13,"N/A")</f>
        <v>2</v>
      </c>
      <c r="BA13" s="26" cm="1">
        <f t="array" aca="1" ref="BA13" ca="1">INDIRECT("'"&amp;A11&amp;"'!I54")</f>
        <v>0</v>
      </c>
      <c r="BB13">
        <f ca="1">IFERROR(BA13*$C13,"N/A")</f>
        <v>0</v>
      </c>
      <c r="BC13" s="26" cm="1">
        <f t="array" aca="1" ref="BC13" ca="1">INDIRECT("'"&amp;A11&amp;"'!I55")</f>
        <v>0</v>
      </c>
      <c r="BD13">
        <f ca="1">IFERROR(BC13*$C13,"N/A")</f>
        <v>0</v>
      </c>
      <c r="BE13" s="37" cm="1">
        <f t="array" aca="1" ref="BE13" ca="1">INDIRECT("'"&amp;A11&amp;"'!I58")</f>
        <v>0</v>
      </c>
      <c r="BF13" s="38">
        <f ca="1">IFERROR(BE13*$C13,"N/A")</f>
        <v>0</v>
      </c>
      <c r="BH13" s="32" cm="1">
        <f t="array" aca="1" ref="BH13" ca="1">INDIRECT("'"&amp;A11&amp;"'!L53")</f>
        <v>1</v>
      </c>
      <c r="BI13">
        <f ca="1">IFERROR(BH13*$C13,"N/A")</f>
        <v>2</v>
      </c>
      <c r="BJ13" s="36" cm="1">
        <f t="array" aca="1" ref="BJ13" ca="1">INDIRECT("'"&amp;A11&amp;"'!L54")</f>
        <v>0</v>
      </c>
      <c r="BK13">
        <f ca="1">IFERROR(BJ13*$C13,"N/A")</f>
        <v>0</v>
      </c>
      <c r="BL13" s="26" cm="1">
        <f t="array" aca="1" ref="BL13" ca="1">INDIRECT("'"&amp;A11&amp;"'!L55")</f>
        <v>0</v>
      </c>
      <c r="BM13">
        <f ca="1">IFERROR(BL13*$C13,"N/A")</f>
        <v>0</v>
      </c>
      <c r="BN13" s="37" cm="1">
        <f t="array" aca="1" ref="BN13" ca="1">INDIRECT("'"&amp;A11&amp;"'!L58")</f>
        <v>0</v>
      </c>
      <c r="BO13" s="38">
        <f ca="1">IFERROR(BN13*$C13,"N/A")</f>
        <v>0</v>
      </c>
      <c r="BQ13" s="32" cm="1">
        <f t="array" aca="1" ref="BQ13" ca="1">INDIRECT("'"&amp;A11&amp;"'!O53")</f>
        <v>1</v>
      </c>
      <c r="BR13">
        <f t="shared" ca="1" si="11"/>
        <v>2</v>
      </c>
      <c r="BS13" s="36" cm="1">
        <f t="array" aca="1" ref="BS13" ca="1">INDIRECT("'"&amp;A11&amp;"'!O54")</f>
        <v>0</v>
      </c>
      <c r="BT13">
        <f t="shared" ca="1" si="12"/>
        <v>0</v>
      </c>
      <c r="BU13" s="26" cm="1">
        <f t="array" aca="1" ref="BU13" ca="1">INDIRECT("'"&amp;A11&amp;"'!O55")</f>
        <v>0</v>
      </c>
      <c r="BV13">
        <f ca="1">IFERROR(BU13*$C13,"N/A")</f>
        <v>0</v>
      </c>
      <c r="BW13" s="37" cm="1">
        <f t="array" aca="1" ref="BW13" ca="1">INDIRECT("'"&amp;A11&amp;"'!O58")</f>
        <v>0</v>
      </c>
      <c r="BX13" s="38">
        <f ca="1">IFERROR(BW13*$C13,"N/A")</f>
        <v>0</v>
      </c>
      <c r="BZ13" s="32" cm="1">
        <f t="array" aca="1" ref="BZ13" ca="1">INDIRECT("'"&amp;A11&amp;"'!G53")</f>
        <v>0.5</v>
      </c>
      <c r="CA13">
        <f ca="1">IFERROR(BZ13*$C13,"N/A")</f>
        <v>1</v>
      </c>
      <c r="CB13" s="1" cm="1">
        <f t="array" aca="1" ref="CB13" ca="1">INDIRECT("'"&amp;A11&amp;"'!G54")</f>
        <v>0.5</v>
      </c>
      <c r="CC13">
        <f t="shared" ca="1" si="17"/>
        <v>1</v>
      </c>
      <c r="CD13" s="26" cm="1">
        <f t="array" aca="1" ref="CD13" ca="1">INDIRECT("'"&amp;A11&amp;"'!G55")</f>
        <v>0</v>
      </c>
      <c r="CE13">
        <f ca="1">IFERROR(CD13*$C13,"N/A")</f>
        <v>0</v>
      </c>
      <c r="CF13" s="37" cm="1">
        <f t="array" aca="1" ref="CF13" ca="1">INDIRECT("'"&amp;A11&amp;"'!G58")</f>
        <v>0.5</v>
      </c>
      <c r="CG13" s="38">
        <f ca="1">IFERROR(CF13*$C13,"N/A")</f>
        <v>1</v>
      </c>
      <c r="CI13" s="31" cm="1">
        <f t="array" aca="1" ref="CI13" ca="1">INDIRECT("'"&amp;A11&amp;"'!J53")</f>
        <v>1</v>
      </c>
      <c r="CJ13">
        <f ca="1">IFERROR(CI13*$C13,"N/A")</f>
        <v>2</v>
      </c>
      <c r="CK13" s="26" cm="1">
        <f t="array" aca="1" ref="CK13" ca="1">INDIRECT("'"&amp;A11&amp;"'!J54")</f>
        <v>0</v>
      </c>
      <c r="CL13">
        <f ca="1">IFERROR(CK13*$C13,"N/A")</f>
        <v>0</v>
      </c>
      <c r="CM13" s="26" cm="1">
        <f t="array" aca="1" ref="CM13" ca="1">INDIRECT("'"&amp;A11&amp;"'!J55")</f>
        <v>0</v>
      </c>
      <c r="CN13">
        <f ca="1">IFERROR(CM13*$C13,"N/A")</f>
        <v>0</v>
      </c>
      <c r="CO13" s="37" cm="1">
        <f t="array" aca="1" ref="CO13" ca="1">INDIRECT("'"&amp;A11&amp;"'!J58")</f>
        <v>0</v>
      </c>
      <c r="CP13" s="38">
        <f ca="1">IFERROR(CO13*$C13,"N/A")</f>
        <v>0</v>
      </c>
      <c r="CR13" s="32" cm="1">
        <f t="array" aca="1" ref="CR13" ca="1">INDIRECT("'"&amp;A11&amp;"'!M53")</f>
        <v>1</v>
      </c>
      <c r="CS13">
        <f ca="1">IFERROR(CR13*$C13,"N/A")</f>
        <v>2</v>
      </c>
      <c r="CT13" s="36" cm="1">
        <f t="array" aca="1" ref="CT13" ca="1">INDIRECT("'"&amp;A11&amp;"'!M54")</f>
        <v>0</v>
      </c>
      <c r="CU13">
        <f ca="1">IFERROR(CT13*$C13,"N/A")</f>
        <v>0</v>
      </c>
      <c r="CV13" s="26" cm="1">
        <f t="array" aca="1" ref="CV13" ca="1">INDIRECT("'"&amp;A11&amp;"'!M55")</f>
        <v>0</v>
      </c>
      <c r="CW13">
        <f ca="1">IFERROR(CV13*$C13,"N/A")</f>
        <v>0</v>
      </c>
      <c r="CX13" s="37" cm="1">
        <f t="array" aca="1" ref="CX13" ca="1">INDIRECT("'"&amp;A11&amp;"'!M58")</f>
        <v>0</v>
      </c>
      <c r="CY13" s="38">
        <f ca="1">IFERROR(CX13*$C13,"N/A")</f>
        <v>0</v>
      </c>
      <c r="DA13" s="32" cm="1">
        <f t="array" aca="1" ref="DA13" ca="1">INDIRECT("'"&amp;A11&amp;"'!P53")</f>
        <v>1</v>
      </c>
      <c r="DB13">
        <f t="shared" ca="1" si="13"/>
        <v>2</v>
      </c>
      <c r="DC13" s="36" cm="1">
        <f t="array" aca="1" ref="DC13" ca="1">INDIRECT("'"&amp;A11&amp;"'!P54")</f>
        <v>0</v>
      </c>
      <c r="DD13">
        <f t="shared" ca="1" si="14"/>
        <v>0</v>
      </c>
      <c r="DE13" s="26" cm="1">
        <f t="array" aca="1" ref="DE13" ca="1">INDIRECT("'"&amp;A11&amp;"'!P55")</f>
        <v>0</v>
      </c>
      <c r="DF13">
        <f ca="1">IFERROR(DE13*$C13,"N/A")</f>
        <v>0</v>
      </c>
      <c r="DG13" s="37" cm="1">
        <f t="array" aca="1" ref="DG13" ca="1">INDIRECT("'"&amp;A11&amp;"'!P58")</f>
        <v>0</v>
      </c>
      <c r="DH13" s="38">
        <f ca="1">IFERROR(DG13*$C13,"N/A")</f>
        <v>0</v>
      </c>
    </row>
    <row r="14" spans="1:112" x14ac:dyDescent="0.25">
      <c r="D14" s="34"/>
      <c r="F14" s="32"/>
      <c r="H14" s="1"/>
      <c r="J14" s="26"/>
      <c r="L14" s="37"/>
      <c r="M14" s="38"/>
      <c r="O14" s="31"/>
      <c r="Q14" s="26"/>
      <c r="S14" s="26"/>
      <c r="U14" s="37"/>
      <c r="V14" s="38"/>
      <c r="X14" s="32"/>
      <c r="Z14" s="36"/>
      <c r="AB14" s="26"/>
      <c r="AD14" s="37"/>
      <c r="AE14" s="38"/>
      <c r="AG14" s="30"/>
      <c r="AK14" s="26"/>
      <c r="AM14" s="37"/>
      <c r="AN14" s="38"/>
      <c r="AP14" s="32"/>
      <c r="AR14" s="1"/>
      <c r="AT14" s="26"/>
      <c r="AV14" s="37"/>
      <c r="AW14" s="38"/>
      <c r="AY14" s="31"/>
      <c r="BA14" s="26"/>
      <c r="BC14" s="26"/>
      <c r="BE14" s="37"/>
      <c r="BF14" s="38"/>
      <c r="BH14" s="32"/>
      <c r="BJ14" s="36"/>
      <c r="BL14" s="26"/>
      <c r="BN14" s="37"/>
      <c r="BO14" s="38"/>
      <c r="BQ14" s="30"/>
      <c r="BU14" s="26"/>
      <c r="BW14" s="37"/>
      <c r="BX14" s="38"/>
      <c r="BZ14" s="32"/>
      <c r="CB14" s="1"/>
      <c r="CD14" s="26"/>
      <c r="CF14" s="37"/>
      <c r="CG14" s="38"/>
      <c r="CI14" s="31"/>
      <c r="CK14" s="26"/>
      <c r="CM14" s="26"/>
      <c r="CO14" s="37"/>
      <c r="CP14" s="38"/>
      <c r="CR14" s="32"/>
      <c r="CT14" s="36"/>
      <c r="CV14" s="26"/>
      <c r="CX14" s="37"/>
      <c r="CY14" s="38"/>
      <c r="DA14" s="30"/>
      <c r="DE14" s="26"/>
      <c r="DG14" s="37"/>
      <c r="DH14" s="38"/>
    </row>
    <row r="15" spans="1:112" x14ac:dyDescent="0.25">
      <c r="F15" s="32"/>
      <c r="L15" s="38"/>
      <c r="M15" s="38"/>
      <c r="O15" s="30"/>
      <c r="U15" s="38"/>
      <c r="V15" s="38"/>
      <c r="X15" s="30"/>
      <c r="AD15" s="38"/>
      <c r="AE15" s="38"/>
      <c r="AG15" s="30"/>
      <c r="AM15" s="38"/>
      <c r="AN15" s="38"/>
      <c r="AP15" s="32"/>
      <c r="AV15" s="38"/>
      <c r="AW15" s="38"/>
      <c r="AY15" s="30"/>
      <c r="BE15" s="38"/>
      <c r="BF15" s="38"/>
      <c r="BH15" s="30"/>
      <c r="BN15" s="38"/>
      <c r="BO15" s="38"/>
      <c r="BQ15" s="30"/>
      <c r="BW15" s="38"/>
      <c r="BX15" s="38"/>
      <c r="BZ15" s="32"/>
      <c r="CF15" s="38"/>
      <c r="CG15" s="38"/>
      <c r="CI15" s="30"/>
      <c r="CO15" s="38"/>
      <c r="CP15" s="38"/>
      <c r="CR15" s="30"/>
      <c r="CX15" s="38"/>
      <c r="CY15" s="38"/>
      <c r="DA15" s="30"/>
      <c r="DG15" s="38"/>
      <c r="DH15" s="38"/>
    </row>
    <row r="16" spans="1:112" x14ac:dyDescent="0.25">
      <c r="A16" s="24" t="s">
        <v>22</v>
      </c>
      <c r="B16" t="s">
        <v>18</v>
      </c>
      <c r="C16" s="25" cm="1">
        <f t="array" aca="1" ref="C16" ca="1">INDIRECT("'"&amp;A16&amp;"'!A26")</f>
        <v>9</v>
      </c>
      <c r="D16" s="34">
        <f ca="1">IFERROR(1/C16,"N/A")</f>
        <v>0.1111111111111111</v>
      </c>
      <c r="F16" s="32" cm="1">
        <f t="array" aca="1" ref="F16" ca="1">INDIRECT("'"&amp;A16&amp;"'!E28")</f>
        <v>0.44444444444444442</v>
      </c>
      <c r="G16">
        <f ca="1">IFERROR(F16*$C16,"N/A")</f>
        <v>4</v>
      </c>
      <c r="H16" s="1" cm="1">
        <f t="array" aca="1" ref="H16" ca="1">INDIRECT("'"&amp;A16&amp;"'!E29")</f>
        <v>0.44444444444444442</v>
      </c>
      <c r="I16">
        <f ca="1">IFERROR(H16*$C16,"N/A")</f>
        <v>4</v>
      </c>
      <c r="J16" s="26" cm="1">
        <f t="array" aca="1" ref="J16" ca="1">INDIRECT("'"&amp;A16&amp;"'!E30")</f>
        <v>0.1111111111111111</v>
      </c>
      <c r="K16">
        <f ca="1">IFERROR(J16*$C16,"N/A")</f>
        <v>1</v>
      </c>
      <c r="L16" s="37" cm="1">
        <f t="array" aca="1" ref="L16" ca="1">INDIRECT("'"&amp;A16&amp;"'!E33")</f>
        <v>0.55555555555555558</v>
      </c>
      <c r="M16" s="38">
        <f ca="1">IFERROR(L16*$C16,"N/A")</f>
        <v>5</v>
      </c>
      <c r="O16" s="31" cm="1">
        <f t="array" aca="1" ref="O16" ca="1">INDIRECT("'"&amp;A16&amp;"'!H28")</f>
        <v>0.33333333333333331</v>
      </c>
      <c r="P16">
        <f ca="1">IFERROR(O16*$C16,"N/A")</f>
        <v>3</v>
      </c>
      <c r="Q16" s="26" cm="1">
        <f t="array" aca="1" ref="Q16" ca="1">INDIRECT("'"&amp;A16&amp;"'!H29")</f>
        <v>0.66666666666666663</v>
      </c>
      <c r="R16">
        <f ca="1">IFERROR(Q16*$C16,"N/A")</f>
        <v>6</v>
      </c>
      <c r="S16" s="26" cm="1">
        <f t="array" aca="1" ref="S16" ca="1">INDIRECT("'"&amp;A16&amp;"'!H30")</f>
        <v>0</v>
      </c>
      <c r="T16">
        <f ca="1">IFERROR(S16*$C16,"N/A")</f>
        <v>0</v>
      </c>
      <c r="U16" s="37" cm="1">
        <f t="array" aca="1" ref="U16" ca="1">INDIRECT("'"&amp;A16&amp;"'!h33")</f>
        <v>0.66666666666666663</v>
      </c>
      <c r="V16" s="38">
        <f ca="1">IFERROR(U16*$C16,"N/A")</f>
        <v>6</v>
      </c>
      <c r="X16" s="32" cm="1">
        <f t="array" aca="1" ref="X16" ca="1">INDIRECT("'"&amp;A16&amp;"'!k28")</f>
        <v>0.22222222222222221</v>
      </c>
      <c r="Y16">
        <f ca="1">IFERROR(X16*$C16,"N/A")</f>
        <v>2</v>
      </c>
      <c r="Z16" s="36" cm="1">
        <f t="array" aca="1" ref="Z16" ca="1">INDIRECT("'"&amp;A16&amp;"'!k29")</f>
        <v>0.44444444444444442</v>
      </c>
      <c r="AA16">
        <f ca="1">IFERROR(Z16*$C16,"N/A")</f>
        <v>4</v>
      </c>
      <c r="AB16" s="26" cm="1">
        <f t="array" aca="1" ref="AB16" ca="1">INDIRECT("'"&amp;A16&amp;"'!k30")</f>
        <v>0.33333333333333331</v>
      </c>
      <c r="AC16">
        <f ca="1">IFERROR(AB16*$C16,"N/A")</f>
        <v>3</v>
      </c>
      <c r="AD16" s="37" cm="1">
        <f t="array" aca="1" ref="AD16" ca="1">INDIRECT("'"&amp;A16&amp;"'!K33")</f>
        <v>0.77777777777777768</v>
      </c>
      <c r="AE16" s="38">
        <f ca="1">IFERROR(AD16*$C16,"N/A")</f>
        <v>6.9999999999999991</v>
      </c>
      <c r="AG16" s="32" cm="1">
        <f t="array" aca="1" ref="AG16" ca="1">INDIRECT("'"&amp;A16&amp;"'!n28")</f>
        <v>0.44444444444444442</v>
      </c>
      <c r="AH16">
        <f t="shared" ref="AH16:AH18" ca="1" si="18">IFERROR(AG16*$C16,"N/A")</f>
        <v>4</v>
      </c>
      <c r="AI16" s="36" cm="1">
        <f t="array" aca="1" ref="AI16" ca="1">INDIRECT("'"&amp;A16&amp;"'!n29")</f>
        <v>0.44444444444444442</v>
      </c>
      <c r="AJ16">
        <f t="shared" ref="AJ16:AJ18" ca="1" si="19">IFERROR(AI16*$C16,"N/A")</f>
        <v>4</v>
      </c>
      <c r="AK16" s="26" cm="1">
        <f t="array" aca="1" ref="AK16" ca="1">INDIRECT("'"&amp;A16&amp;"'!n30")</f>
        <v>0.1111111111111111</v>
      </c>
      <c r="AL16">
        <f ca="1">IFERROR(AK16*$C16,"N/A")</f>
        <v>1</v>
      </c>
      <c r="AM16" s="37" cm="1">
        <f t="array" aca="1" ref="AM16" ca="1">INDIRECT("'"&amp;A16&amp;"'!n33")</f>
        <v>0.55555555555555558</v>
      </c>
      <c r="AN16" s="38">
        <f ca="1">IFERROR(AM16*$C16,"N/A")</f>
        <v>5</v>
      </c>
      <c r="AP16" s="32" cm="1">
        <f t="array" aca="1" ref="AP16" ca="1">INDIRECT("'"&amp;A16&amp;"'!F28")</f>
        <v>0.44444444444444442</v>
      </c>
      <c r="AQ16">
        <f ca="1">IFERROR(AP16*$C16,"N/A")</f>
        <v>4</v>
      </c>
      <c r="AR16" s="1" cm="1">
        <f t="array" aca="1" ref="AR16" ca="1">INDIRECT("'"&amp;A16&amp;"'!F29")</f>
        <v>0.33333333333333331</v>
      </c>
      <c r="AS16">
        <f ca="1">IFERROR(AR16*$C16,"N/A")</f>
        <v>3</v>
      </c>
      <c r="AT16" s="26" cm="1">
        <f t="array" aca="1" ref="AT16" ca="1">INDIRECT("'"&amp;A16&amp;"'!F30")</f>
        <v>0.22222222222222221</v>
      </c>
      <c r="AU16">
        <f ca="1">IFERROR(AT16*$C16,"N/A")</f>
        <v>2</v>
      </c>
      <c r="AV16" s="37" cm="1">
        <f t="array" aca="1" ref="AV16" ca="1">INDIRECT("'"&amp;A16&amp;"'!F33")</f>
        <v>0.55555555555555558</v>
      </c>
      <c r="AW16" s="38">
        <f ca="1">IFERROR(AV16*$C16,"N/A")</f>
        <v>5</v>
      </c>
      <c r="AY16" s="31" cm="1">
        <f t="array" aca="1" ref="AY16" ca="1">INDIRECT("'"&amp;A16&amp;"'!I28")</f>
        <v>0.33333333333333331</v>
      </c>
      <c r="AZ16">
        <f ca="1">IFERROR(AY16*$C16,"N/A")</f>
        <v>3</v>
      </c>
      <c r="BA16" s="26" cm="1">
        <f t="array" aca="1" ref="BA16" ca="1">INDIRECT("'"&amp;A16&amp;"'!I29")</f>
        <v>0.44444444444444442</v>
      </c>
      <c r="BB16">
        <f ca="1">IFERROR(BA16*$C16,"N/A")</f>
        <v>4</v>
      </c>
      <c r="BC16" s="26" cm="1">
        <f t="array" aca="1" ref="BC16" ca="1">INDIRECT("'"&amp;A16&amp;"'!I30")</f>
        <v>0.22222222222222221</v>
      </c>
      <c r="BD16">
        <f ca="1">IFERROR(BC16*$C16,"N/A")</f>
        <v>2</v>
      </c>
      <c r="BE16" s="37" cm="1">
        <f t="array" aca="1" ref="BE16" ca="1">INDIRECT("'"&amp;A16&amp;"'!I33")</f>
        <v>0.66666666666666663</v>
      </c>
      <c r="BF16" s="38">
        <f ca="1">IFERROR(BE16*$C16,"N/A")</f>
        <v>6</v>
      </c>
      <c r="BH16" s="32" cm="1">
        <f t="array" aca="1" ref="BH16" ca="1">INDIRECT("'"&amp;A16&amp;"'!L28")</f>
        <v>0.22222222222222221</v>
      </c>
      <c r="BI16">
        <f ca="1">IFERROR(BH16*$C16,"N/A")</f>
        <v>2</v>
      </c>
      <c r="BJ16" s="36" cm="1">
        <f t="array" aca="1" ref="BJ16" ca="1">INDIRECT("'"&amp;A16&amp;"'!L29")</f>
        <v>0.44444444444444442</v>
      </c>
      <c r="BK16">
        <f ca="1">IFERROR(BJ16*$C16,"N/A")</f>
        <v>4</v>
      </c>
      <c r="BL16" s="26" cm="1">
        <f t="array" aca="1" ref="BL16" ca="1">INDIRECT("'"&amp;A16&amp;"'!L30")</f>
        <v>0.33333333333333331</v>
      </c>
      <c r="BM16">
        <f ca="1">IFERROR(BL16*$C16,"N/A")</f>
        <v>3</v>
      </c>
      <c r="BN16" s="37" cm="1">
        <f t="array" aca="1" ref="BN16" ca="1">INDIRECT("'"&amp;A16&amp;"'!L33")</f>
        <v>0.77777777777777768</v>
      </c>
      <c r="BO16" s="38">
        <f ca="1">IFERROR(BN16*$C16,"N/A")</f>
        <v>6.9999999999999991</v>
      </c>
      <c r="BQ16" s="32" cm="1">
        <f t="array" aca="1" ref="BQ16" ca="1">INDIRECT("'"&amp;A16&amp;"'!O28")</f>
        <v>0.33333333333333331</v>
      </c>
      <c r="BR16">
        <f t="shared" ref="BR16:BR18" ca="1" si="20">IFERROR(BQ16*$C16,"N/A")</f>
        <v>3</v>
      </c>
      <c r="BS16" s="36" cm="1">
        <f t="array" aca="1" ref="BS16" ca="1">INDIRECT("'"&amp;A16&amp;"'!O29")</f>
        <v>0.44444444444444442</v>
      </c>
      <c r="BT16">
        <f t="shared" ref="BT16:BT18" ca="1" si="21">IFERROR(BS16*$C16,"N/A")</f>
        <v>4</v>
      </c>
      <c r="BU16" s="26" cm="1">
        <f t="array" aca="1" ref="BU16" ca="1">INDIRECT("'"&amp;A16&amp;"'!O30")</f>
        <v>0.22222222222222221</v>
      </c>
      <c r="BV16">
        <f ca="1">IFERROR(BU16*$C16,"N/A")</f>
        <v>2</v>
      </c>
      <c r="BW16" s="37" cm="1">
        <f t="array" aca="1" ref="BW16" ca="1">INDIRECT("'"&amp;A16&amp;"'!O33")</f>
        <v>0.66666666666666663</v>
      </c>
      <c r="BX16" s="38">
        <f ca="1">IFERROR(BW16*$C16,"N/A")</f>
        <v>6</v>
      </c>
      <c r="BZ16" s="32" cm="1">
        <f t="array" aca="1" ref="BZ16" ca="1">INDIRECT("'"&amp;A16&amp;"'!G28")</f>
        <v>0.33333333333333331</v>
      </c>
      <c r="CA16">
        <f ca="1">IFERROR(BZ16*$C16,"N/A")</f>
        <v>3</v>
      </c>
      <c r="CB16" s="1" cm="1">
        <f t="array" aca="1" ref="CB16" ca="1">INDIRECT("'"&amp;A16&amp;"'!G29")</f>
        <v>0.44444444444444442</v>
      </c>
      <c r="CC16">
        <f ca="1">IFERROR(CB16*$C16,"N/A")</f>
        <v>4</v>
      </c>
      <c r="CD16" s="26" cm="1">
        <f t="array" aca="1" ref="CD16" ca="1">INDIRECT("'"&amp;A16&amp;"'!G30")</f>
        <v>0.22222222222222221</v>
      </c>
      <c r="CE16">
        <f ca="1">IFERROR(CD16*$C16,"N/A")</f>
        <v>2</v>
      </c>
      <c r="CF16" s="37" cm="1">
        <f t="array" aca="1" ref="CF16" ca="1">INDIRECT("'"&amp;A16&amp;"'!G33")</f>
        <v>0.66666666666666663</v>
      </c>
      <c r="CG16" s="38">
        <f ca="1">IFERROR(CF16*$C16,"N/A")</f>
        <v>6</v>
      </c>
      <c r="CI16" s="31" cm="1">
        <f t="array" aca="1" ref="CI16" ca="1">INDIRECT("'"&amp;A16&amp;"'!J28")</f>
        <v>0.33333333333333331</v>
      </c>
      <c r="CJ16">
        <f ca="1">IFERROR(CI16*$C16,"N/A")</f>
        <v>3</v>
      </c>
      <c r="CK16" s="26" cm="1">
        <f t="array" aca="1" ref="CK16" ca="1">INDIRECT("'"&amp;A16&amp;"'!J29")</f>
        <v>0.44444444444444442</v>
      </c>
      <c r="CL16">
        <f ca="1">IFERROR(CK16*$C16,"N/A")</f>
        <v>4</v>
      </c>
      <c r="CM16" s="26" cm="1">
        <f t="array" aca="1" ref="CM16" ca="1">INDIRECT("'"&amp;A16&amp;"'!J30")</f>
        <v>0.22222222222222221</v>
      </c>
      <c r="CN16">
        <f ca="1">IFERROR(CM16*$C16,"N/A")</f>
        <v>2</v>
      </c>
      <c r="CO16" s="37" cm="1">
        <f t="array" aca="1" ref="CO16" ca="1">INDIRECT("'"&amp;A16&amp;"'!J33")</f>
        <v>0.66666666666666663</v>
      </c>
      <c r="CP16" s="38">
        <f ca="1">IFERROR(CO16*$C16,"N/A")</f>
        <v>6</v>
      </c>
      <c r="CR16" s="32" cm="1">
        <f t="array" aca="1" ref="CR16" ca="1">INDIRECT("'"&amp;A16&amp;"'!M28")</f>
        <v>0.22222222222222221</v>
      </c>
      <c r="CS16">
        <f ca="1">IFERROR(CR16*$C16,"N/A")</f>
        <v>2</v>
      </c>
      <c r="CT16" s="36" cm="1">
        <f t="array" aca="1" ref="CT16" ca="1">INDIRECT("'"&amp;A16&amp;"'!M29")</f>
        <v>0.44444444444444442</v>
      </c>
      <c r="CU16">
        <f ca="1">IFERROR(CT16*$C16,"N/A")</f>
        <v>4</v>
      </c>
      <c r="CV16" s="26" cm="1">
        <f t="array" aca="1" ref="CV16" ca="1">INDIRECT("'"&amp;A16&amp;"'!M30")</f>
        <v>0.33333333333333331</v>
      </c>
      <c r="CW16">
        <f ca="1">IFERROR(CV16*$C16,"N/A")</f>
        <v>3</v>
      </c>
      <c r="CX16" s="37" cm="1">
        <f t="array" aca="1" ref="CX16" ca="1">INDIRECT("'"&amp;A16&amp;"'!M33")</f>
        <v>0.77777777777777768</v>
      </c>
      <c r="CY16" s="38">
        <f ca="1">IFERROR(CX16*$C16,"N/A")</f>
        <v>6.9999999999999991</v>
      </c>
      <c r="DA16" s="32" cm="1">
        <f t="array" aca="1" ref="DA16" ca="1">INDIRECT("'"&amp;A16&amp;"'!P28")</f>
        <v>0.33333333333333331</v>
      </c>
      <c r="DB16">
        <f t="shared" ref="DB16:DB18" ca="1" si="22">IFERROR(DA16*$C16,"N/A")</f>
        <v>3</v>
      </c>
      <c r="DC16" s="36" cm="1">
        <f t="array" aca="1" ref="DC16" ca="1">INDIRECT("'"&amp;A16&amp;"'!P29")</f>
        <v>0.44444444444444442</v>
      </c>
      <c r="DD16">
        <f t="shared" ref="DD16:DD18" ca="1" si="23">IFERROR(DC16*$C16,"N/A")</f>
        <v>4</v>
      </c>
      <c r="DE16" s="26" cm="1">
        <f t="array" aca="1" ref="DE16" ca="1">INDIRECT("'"&amp;A16&amp;"'!P30")</f>
        <v>0.22222222222222221</v>
      </c>
      <c r="DF16">
        <f ca="1">IFERROR(DE16*$C16,"N/A")</f>
        <v>2</v>
      </c>
      <c r="DG16" s="37" cm="1">
        <f t="array" aca="1" ref="DG16" ca="1">INDIRECT("'"&amp;A16&amp;"'!P33")</f>
        <v>0.66666666666666663</v>
      </c>
      <c r="DH16" s="38">
        <f ca="1">IFERROR(DG16*$C16,"N/A")</f>
        <v>6</v>
      </c>
    </row>
    <row r="17" spans="1:112" x14ac:dyDescent="0.25">
      <c r="B17" t="s">
        <v>19</v>
      </c>
      <c r="C17" s="25" cm="1">
        <f t="array" aca="1" ref="C17" ca="1">INDIRECT("'"&amp;A16&amp;"'!B26")</f>
        <v>4</v>
      </c>
      <c r="D17" s="34">
        <f ca="1">IFERROR(1/C17,"N/A")</f>
        <v>0.25</v>
      </c>
      <c r="F17" s="32" cm="1">
        <f t="array" aca="1" ref="F17" ca="1">INDIRECT("'"&amp;A16&amp;"'!E36")</f>
        <v>0.25</v>
      </c>
      <c r="G17">
        <f ca="1">IFERROR(F17*$C17,"N/A")</f>
        <v>1</v>
      </c>
      <c r="H17" s="1" cm="1">
        <f t="array" aca="1" ref="H17" ca="1">INDIRECT("'"&amp;A16&amp;"'!E37")</f>
        <v>0.75</v>
      </c>
      <c r="I17">
        <f t="shared" ref="I17:I18" ca="1" si="24">IFERROR(H17*$C17,"N/A")</f>
        <v>3</v>
      </c>
      <c r="J17" s="27" cm="1">
        <f t="array" aca="1" ref="J17" ca="1">INDIRECT("'"&amp;A16&amp;"'!E38")</f>
        <v>0</v>
      </c>
      <c r="K17">
        <f ca="1">IFERROR(J17*$C17,"N/A")</f>
        <v>0</v>
      </c>
      <c r="L17" s="37" cm="1">
        <f t="array" aca="1" ref="L17" ca="1">INDIRECT("'"&amp;A16&amp;"'!E41")</f>
        <v>0.75</v>
      </c>
      <c r="M17" s="38">
        <f ca="1">IFERROR(L17*$C17,"N/A")</f>
        <v>3</v>
      </c>
      <c r="O17" s="31" cm="1">
        <f t="array" aca="1" ref="O17" ca="1">INDIRECT("'"&amp;A16&amp;"'!H36")</f>
        <v>0.25</v>
      </c>
      <c r="P17">
        <f ca="1">IFERROR(O17*$C17,"N/A")</f>
        <v>1</v>
      </c>
      <c r="Q17" s="26" cm="1">
        <f t="array" aca="1" ref="Q17" ca="1">INDIRECT("'"&amp;A16&amp;"'!H37")</f>
        <v>0.75</v>
      </c>
      <c r="R17">
        <f ca="1">IFERROR(Q17*$C17,"N/A")</f>
        <v>3</v>
      </c>
      <c r="S17" s="26" cm="1">
        <f t="array" aca="1" ref="S17" ca="1">INDIRECT("'"&amp;A16&amp;"'!h38")</f>
        <v>0</v>
      </c>
      <c r="T17">
        <f ca="1">IFERROR(S17*$C17,"N/A")</f>
        <v>0</v>
      </c>
      <c r="U17" s="37" cm="1">
        <f t="array" aca="1" ref="U17" ca="1">INDIRECT("'"&amp;A16&amp;"'!h41")</f>
        <v>0.75</v>
      </c>
      <c r="V17" s="38">
        <f ca="1">IFERROR(U17*$C17,"N/A")</f>
        <v>3</v>
      </c>
      <c r="X17" s="32" cm="1">
        <f t="array" aca="1" ref="X17" ca="1">INDIRECT("'"&amp;A16&amp;"'!k36")</f>
        <v>0</v>
      </c>
      <c r="Y17">
        <f ca="1">IFERROR(X17*$C17,"N/A")</f>
        <v>0</v>
      </c>
      <c r="Z17" s="36" cm="1">
        <f t="array" aca="1" ref="Z17" ca="1">INDIRECT("'"&amp;A16&amp;"'!k37")</f>
        <v>0.5</v>
      </c>
      <c r="AA17">
        <f ca="1">IFERROR(Z17*$C17,"N/A")</f>
        <v>2</v>
      </c>
      <c r="AB17" s="26" cm="1">
        <f t="array" aca="1" ref="AB17" ca="1">INDIRECT("'"&amp;A16&amp;"'!k38")</f>
        <v>0.5</v>
      </c>
      <c r="AC17">
        <f ca="1">IFERROR(AB17*$C17,"N/A")</f>
        <v>2</v>
      </c>
      <c r="AD17" s="37" cm="1">
        <f t="array" aca="1" ref="AD17" ca="1">INDIRECT("'"&amp;A16&amp;"'!k41")</f>
        <v>1</v>
      </c>
      <c r="AE17" s="38">
        <f ca="1">IFERROR(AD17*$C17,"N/A")</f>
        <v>4</v>
      </c>
      <c r="AG17" s="32" cm="1">
        <f t="array" aca="1" ref="AG17" ca="1">INDIRECT("'"&amp;A16&amp;"'!n36")</f>
        <v>0.25</v>
      </c>
      <c r="AH17">
        <f t="shared" ca="1" si="18"/>
        <v>1</v>
      </c>
      <c r="AI17" s="36" cm="1">
        <f t="array" aca="1" ref="AI17" ca="1">INDIRECT("'"&amp;A16&amp;"'!n37")</f>
        <v>0.75</v>
      </c>
      <c r="AJ17">
        <f t="shared" ca="1" si="19"/>
        <v>3</v>
      </c>
      <c r="AK17" s="26" cm="1">
        <f t="array" aca="1" ref="AK17" ca="1">INDIRECT("'"&amp;A16&amp;"'!n38")</f>
        <v>0</v>
      </c>
      <c r="AL17">
        <f ca="1">IFERROR(AK17*$C17,"N/A")</f>
        <v>0</v>
      </c>
      <c r="AM17" s="37" cm="1">
        <f t="array" aca="1" ref="AM17" ca="1">INDIRECT("'"&amp;A16&amp;"'!n41")</f>
        <v>0.75</v>
      </c>
      <c r="AN17" s="38">
        <f ca="1">IFERROR(AM17*$C17,"N/A")</f>
        <v>3</v>
      </c>
      <c r="AP17" s="32" cm="1">
        <f t="array" aca="1" ref="AP17" ca="1">INDIRECT("'"&amp;A16&amp;"'!F36")</f>
        <v>0.25</v>
      </c>
      <c r="AQ17">
        <f ca="1">IFERROR(AP17*$C17,"N/A")</f>
        <v>1</v>
      </c>
      <c r="AR17" s="1" cm="1">
        <f t="array" aca="1" ref="AR17" ca="1">INDIRECT("'"&amp;A16&amp;"'!F37")</f>
        <v>0.5</v>
      </c>
      <c r="AS17">
        <f t="shared" ref="AS17:AS18" ca="1" si="25">IFERROR(AR17*$C17,"N/A")</f>
        <v>2</v>
      </c>
      <c r="AT17" s="27" cm="1">
        <f t="array" aca="1" ref="AT17" ca="1">INDIRECT("'"&amp;A16&amp;"'!F38")</f>
        <v>0.25</v>
      </c>
      <c r="AU17">
        <f ca="1">IFERROR(AT17*$C17,"N/A")</f>
        <v>1</v>
      </c>
      <c r="AV17" s="37" cm="1">
        <f t="array" aca="1" ref="AV17" ca="1">INDIRECT("'"&amp;A16&amp;"'!F41")</f>
        <v>0.75</v>
      </c>
      <c r="AW17" s="38">
        <f ca="1">IFERROR(AV17*$C17,"N/A")</f>
        <v>3</v>
      </c>
      <c r="AY17" s="31" cm="1">
        <f t="array" aca="1" ref="AY17" ca="1">INDIRECT("'"&amp;A16&amp;"'!I36")</f>
        <v>0.25</v>
      </c>
      <c r="AZ17">
        <f ca="1">IFERROR(AY17*$C17,"N/A")</f>
        <v>1</v>
      </c>
      <c r="BA17" s="26" cm="1">
        <f t="array" aca="1" ref="BA17" ca="1">INDIRECT("'"&amp;A16&amp;"'!I37")</f>
        <v>0.5</v>
      </c>
      <c r="BB17">
        <f ca="1">IFERROR(BA17*$C17,"N/A")</f>
        <v>2</v>
      </c>
      <c r="BC17" s="26" cm="1">
        <f t="array" aca="1" ref="BC17" ca="1">INDIRECT("'"&amp;A16&amp;"'!I38")</f>
        <v>0.25</v>
      </c>
      <c r="BD17">
        <f ca="1">IFERROR(BC17*$C17,"N/A")</f>
        <v>1</v>
      </c>
      <c r="BE17" s="37" cm="1">
        <f t="array" aca="1" ref="BE17" ca="1">INDIRECT("'"&amp;A16&amp;"'!I41")</f>
        <v>0.75</v>
      </c>
      <c r="BF17" s="38">
        <f ca="1">IFERROR(BE17*$C17,"N/A")</f>
        <v>3</v>
      </c>
      <c r="BH17" s="32" cm="1">
        <f t="array" aca="1" ref="BH17" ca="1">INDIRECT("'"&amp;A16&amp;"'!L36")</f>
        <v>0</v>
      </c>
      <c r="BI17">
        <f ca="1">IFERROR(BH17*$C17,"N/A")</f>
        <v>0</v>
      </c>
      <c r="BJ17" s="36" cm="1">
        <f t="array" aca="1" ref="BJ17" ca="1">INDIRECT("'"&amp;A16&amp;"'!L37")</f>
        <v>0.5</v>
      </c>
      <c r="BK17">
        <f ca="1">IFERROR(BJ17*$C17,"N/A")</f>
        <v>2</v>
      </c>
      <c r="BL17" s="26" cm="1">
        <f t="array" aca="1" ref="BL17" ca="1">INDIRECT("'"&amp;A16&amp;"'!L38")</f>
        <v>0.5</v>
      </c>
      <c r="BM17">
        <f ca="1">IFERROR(BL17*$C17,"N/A")</f>
        <v>2</v>
      </c>
      <c r="BN17" s="37" cm="1">
        <f t="array" aca="1" ref="BN17" ca="1">INDIRECT("'"&amp;A16&amp;"'!L41")</f>
        <v>1</v>
      </c>
      <c r="BO17" s="38">
        <f ca="1">IFERROR(BN17*$C17,"N/A")</f>
        <v>4</v>
      </c>
      <c r="BQ17" s="32" cm="1">
        <f t="array" aca="1" ref="BQ17" ca="1">INDIRECT("'"&amp;A16&amp;"'!O36")</f>
        <v>0.25</v>
      </c>
      <c r="BR17">
        <f t="shared" ca="1" si="20"/>
        <v>1</v>
      </c>
      <c r="BS17" s="36" cm="1">
        <f t="array" aca="1" ref="BS17" ca="1">INDIRECT("'"&amp;A16&amp;"'!O37")</f>
        <v>0.5</v>
      </c>
      <c r="BT17">
        <f t="shared" ca="1" si="21"/>
        <v>2</v>
      </c>
      <c r="BU17" s="26" cm="1">
        <f t="array" aca="1" ref="BU17" ca="1">INDIRECT("'"&amp;A16&amp;"'!O38")</f>
        <v>0.25</v>
      </c>
      <c r="BV17">
        <f ca="1">IFERROR(BU17*$C17,"N/A")</f>
        <v>1</v>
      </c>
      <c r="BW17" s="37" cm="1">
        <f t="array" aca="1" ref="BW17" ca="1">INDIRECT("'"&amp;A16&amp;"'!O41")</f>
        <v>0.75</v>
      </c>
      <c r="BX17" s="38">
        <f ca="1">IFERROR(BW17*$C17,"N/A")</f>
        <v>3</v>
      </c>
      <c r="BZ17" s="32" cm="1">
        <f t="array" aca="1" ref="BZ17" ca="1">INDIRECT("'"&amp;A16&amp;"'!G36")</f>
        <v>0.25</v>
      </c>
      <c r="CA17">
        <f ca="1">IFERROR(BZ17*$C17,"N/A")</f>
        <v>1</v>
      </c>
      <c r="CB17" s="1" cm="1">
        <f t="array" aca="1" ref="CB17" ca="1">INDIRECT("'"&amp;A16&amp;"'!G37")</f>
        <v>0.5</v>
      </c>
      <c r="CC17">
        <f t="shared" ref="CC17:CC18" ca="1" si="26">IFERROR(CB17*$C17,"N/A")</f>
        <v>2</v>
      </c>
      <c r="CD17" s="27" cm="1">
        <f t="array" aca="1" ref="CD17" ca="1">INDIRECT("'"&amp;A16&amp;"'!G38")</f>
        <v>0.25</v>
      </c>
      <c r="CE17">
        <f ca="1">IFERROR(CD17*$C17,"N/A")</f>
        <v>1</v>
      </c>
      <c r="CF17" s="37" cm="1">
        <f t="array" aca="1" ref="CF17" ca="1">INDIRECT("'"&amp;A16&amp;"'!G41")</f>
        <v>0.75</v>
      </c>
      <c r="CG17" s="38">
        <f ca="1">IFERROR(CF17*$C17,"N/A")</f>
        <v>3</v>
      </c>
      <c r="CI17" s="31" cm="1">
        <f t="array" aca="1" ref="CI17" ca="1">INDIRECT("'"&amp;A16&amp;"'!J36")</f>
        <v>0.25</v>
      </c>
      <c r="CJ17">
        <f ca="1">IFERROR(CI17*$C17,"N/A")</f>
        <v>1</v>
      </c>
      <c r="CK17" s="26" cm="1">
        <f t="array" aca="1" ref="CK17" ca="1">INDIRECT("'"&amp;A16&amp;"'!J37")</f>
        <v>0.5</v>
      </c>
      <c r="CL17">
        <f ca="1">IFERROR(CK17*$C17,"N/A")</f>
        <v>2</v>
      </c>
      <c r="CM17" s="26" cm="1">
        <f t="array" aca="1" ref="CM17" ca="1">INDIRECT("'"&amp;A16&amp;"'!J38")</f>
        <v>0.25</v>
      </c>
      <c r="CN17">
        <f ca="1">IFERROR(CM17*$C17,"N/A")</f>
        <v>1</v>
      </c>
      <c r="CO17" s="37" cm="1">
        <f t="array" aca="1" ref="CO17" ca="1">INDIRECT("'"&amp;A16&amp;"'!J41")</f>
        <v>0.75</v>
      </c>
      <c r="CP17" s="38">
        <f ca="1">IFERROR(CO17*$C17,"N/A")</f>
        <v>3</v>
      </c>
      <c r="CR17" s="32" cm="1">
        <f t="array" aca="1" ref="CR17" ca="1">INDIRECT("'"&amp;A16&amp;"'!M36")</f>
        <v>0</v>
      </c>
      <c r="CS17">
        <f ca="1">IFERROR(CR17*$C17,"N/A")</f>
        <v>0</v>
      </c>
      <c r="CT17" s="36" cm="1">
        <f t="array" aca="1" ref="CT17" ca="1">INDIRECT("'"&amp;A16&amp;"'!M37")</f>
        <v>0.5</v>
      </c>
      <c r="CU17">
        <f ca="1">IFERROR(CT17*$C17,"N/A")</f>
        <v>2</v>
      </c>
      <c r="CV17" s="26" cm="1">
        <f t="array" aca="1" ref="CV17" ca="1">INDIRECT("'"&amp;A16&amp;"'!M38")</f>
        <v>0.5</v>
      </c>
      <c r="CW17">
        <f ca="1">IFERROR(CV17*$C17,"N/A")</f>
        <v>2</v>
      </c>
      <c r="CX17" s="37" cm="1">
        <f t="array" aca="1" ref="CX17" ca="1">INDIRECT("'"&amp;A16&amp;"'!M41")</f>
        <v>1</v>
      </c>
      <c r="CY17" s="38">
        <f ca="1">IFERROR(CX17*$C17,"N/A")</f>
        <v>4</v>
      </c>
      <c r="DA17" s="32" cm="1">
        <f t="array" aca="1" ref="DA17" ca="1">INDIRECT("'"&amp;A16&amp;"'!P36")</f>
        <v>0.25</v>
      </c>
      <c r="DB17">
        <f t="shared" ca="1" si="22"/>
        <v>1</v>
      </c>
      <c r="DC17" s="36" cm="1">
        <f t="array" aca="1" ref="DC17" ca="1">INDIRECT("'"&amp;A16&amp;"'!P37")</f>
        <v>0.5</v>
      </c>
      <c r="DD17">
        <f t="shared" ca="1" si="23"/>
        <v>2</v>
      </c>
      <c r="DE17" s="26" cm="1">
        <f t="array" aca="1" ref="DE17" ca="1">INDIRECT("'"&amp;A16&amp;"'!P38")</f>
        <v>0.25</v>
      </c>
      <c r="DF17">
        <f ca="1">IFERROR(DE17*$C17,"N/A")</f>
        <v>1</v>
      </c>
      <c r="DG17" s="37" cm="1">
        <f t="array" aca="1" ref="DG17" ca="1">INDIRECT("'"&amp;A16&amp;"'!P41")</f>
        <v>0.75</v>
      </c>
      <c r="DH17" s="38">
        <f ca="1">IFERROR(DG17*$C17,"N/A")</f>
        <v>3</v>
      </c>
    </row>
    <row r="18" spans="1:112" x14ac:dyDescent="0.25">
      <c r="B18" t="s">
        <v>20</v>
      </c>
      <c r="C18" s="25" cm="1">
        <f t="array" aca="1" ref="C18" ca="1">INDIRECT("'"&amp;A16&amp;"'!C26")</f>
        <v>2</v>
      </c>
      <c r="D18" s="34">
        <f ca="1">IFERROR(1/C18,"N/A")</f>
        <v>0.5</v>
      </c>
      <c r="F18" s="32" cm="1">
        <f t="array" aca="1" ref="F18" ca="1">INDIRECT("'"&amp;A16&amp;"'!E53")</f>
        <v>0.5</v>
      </c>
      <c r="G18">
        <f ca="1">IFERROR(F18*$C18,"N/A")</f>
        <v>1</v>
      </c>
      <c r="H18" s="1" cm="1">
        <f t="array" aca="1" ref="H18" ca="1">INDIRECT("'"&amp;A16&amp;"'!E54")</f>
        <v>0.5</v>
      </c>
      <c r="I18">
        <f t="shared" ca="1" si="24"/>
        <v>1</v>
      </c>
      <c r="J18" s="26" cm="1">
        <f t="array" aca="1" ref="J18" ca="1">INDIRECT("'"&amp;A16&amp;"'!E55")</f>
        <v>0</v>
      </c>
      <c r="K18">
        <f ca="1">IFERROR(J18*$C18,"N/A")</f>
        <v>0</v>
      </c>
      <c r="L18" s="37" cm="1">
        <f t="array" aca="1" ref="L18" ca="1">INDIRECT("'"&amp;A16&amp;"'!E58")</f>
        <v>0.5</v>
      </c>
      <c r="M18" s="38">
        <f ca="1">IFERROR(L18*$C18,"N/A")</f>
        <v>1</v>
      </c>
      <c r="O18" s="31" cm="1">
        <f t="array" aca="1" ref="O18" ca="1">INDIRECT("'"&amp;A16&amp;"'!H53")</f>
        <v>0.5</v>
      </c>
      <c r="P18">
        <f ca="1">IFERROR(O18*$C18,"N/A")</f>
        <v>1</v>
      </c>
      <c r="Q18" s="26" cm="1">
        <f t="array" aca="1" ref="Q18" ca="1">INDIRECT("'"&amp;A16&amp;"'!H54")</f>
        <v>0.5</v>
      </c>
      <c r="R18">
        <f ca="1">IFERROR(Q18*$C18,"N/A")</f>
        <v>1</v>
      </c>
      <c r="S18" s="26" cm="1">
        <f t="array" aca="1" ref="S18" ca="1">INDIRECT("'"&amp;A16&amp;"'!h55")</f>
        <v>0</v>
      </c>
      <c r="T18">
        <f ca="1">IFERROR(S18*$C18,"N/A")</f>
        <v>0</v>
      </c>
      <c r="U18" s="37" cm="1">
        <f t="array" aca="1" ref="U18" ca="1">INDIRECT("'"&amp;A16&amp;"'!h58")</f>
        <v>0.5</v>
      </c>
      <c r="V18" s="38">
        <f ca="1">IFERROR(U18*$C18,"N/A")</f>
        <v>1</v>
      </c>
      <c r="X18" s="32" cm="1">
        <f t="array" aca="1" ref="X18" ca="1">INDIRECT("'"&amp;A16&amp;"'!k53")</f>
        <v>0</v>
      </c>
      <c r="Y18">
        <f ca="1">IFERROR(X18*$C18,"N/A")</f>
        <v>0</v>
      </c>
      <c r="Z18" s="36" cm="1">
        <f t="array" aca="1" ref="Z18" ca="1">INDIRECT("'"&amp;A16&amp;"'!k54")</f>
        <v>1</v>
      </c>
      <c r="AA18">
        <f ca="1">IFERROR(Z18*$C18,"N/A")</f>
        <v>2</v>
      </c>
      <c r="AB18" s="26" cm="1">
        <f t="array" aca="1" ref="AB18" ca="1">INDIRECT("'"&amp;A16&amp;"'!k55")</f>
        <v>0</v>
      </c>
      <c r="AC18">
        <f ca="1">IFERROR(AB18*$C18,"N/A")</f>
        <v>0</v>
      </c>
      <c r="AD18" s="37" cm="1">
        <f t="array" aca="1" ref="AD18" ca="1">INDIRECT("'"&amp;A16&amp;"'!k58")</f>
        <v>1</v>
      </c>
      <c r="AE18" s="38">
        <f ca="1">IFERROR(AD18*$C18,"N/A")</f>
        <v>2</v>
      </c>
      <c r="AG18" s="32" cm="1">
        <f t="array" aca="1" ref="AG18" ca="1">INDIRECT("'"&amp;A16&amp;"'!n53")</f>
        <v>1</v>
      </c>
      <c r="AH18">
        <f t="shared" ca="1" si="18"/>
        <v>2</v>
      </c>
      <c r="AI18" s="36" cm="1">
        <f t="array" aca="1" ref="AI18" ca="1">INDIRECT("'"&amp;A16&amp;"'!n54")</f>
        <v>0</v>
      </c>
      <c r="AJ18">
        <f t="shared" ca="1" si="19"/>
        <v>0</v>
      </c>
      <c r="AK18" s="26" cm="1">
        <f t="array" aca="1" ref="AK18" ca="1">INDIRECT("'"&amp;A16&amp;"'!n55")</f>
        <v>0</v>
      </c>
      <c r="AL18">
        <f ca="1">IFERROR(AK18*$C18,"N/A")</f>
        <v>0</v>
      </c>
      <c r="AM18" s="37" cm="1">
        <f t="array" aca="1" ref="AM18" ca="1">INDIRECT("'"&amp;A16&amp;"'!n58")</f>
        <v>0</v>
      </c>
      <c r="AN18" s="38">
        <f ca="1">IFERROR(AM18*$C18,"N/A")</f>
        <v>0</v>
      </c>
      <c r="AP18" s="32" cm="1">
        <f t="array" aca="1" ref="AP18" ca="1">INDIRECT("'"&amp;A16&amp;"'!F53")</f>
        <v>0.5</v>
      </c>
      <c r="AQ18">
        <f ca="1">IFERROR(AP18*$C18,"N/A")</f>
        <v>1</v>
      </c>
      <c r="AR18" s="1" cm="1">
        <f t="array" aca="1" ref="AR18" ca="1">INDIRECT("'"&amp;A16&amp;"'!F54")</f>
        <v>0.5</v>
      </c>
      <c r="AS18">
        <f t="shared" ca="1" si="25"/>
        <v>1</v>
      </c>
      <c r="AT18" s="26" cm="1">
        <f t="array" aca="1" ref="AT18" ca="1">INDIRECT("'"&amp;A16&amp;"'!F55")</f>
        <v>0</v>
      </c>
      <c r="AU18">
        <f ca="1">IFERROR(AT18*$C18,"N/A")</f>
        <v>0</v>
      </c>
      <c r="AV18" s="37" cm="1">
        <f t="array" aca="1" ref="AV18" ca="1">INDIRECT("'"&amp;A16&amp;"'!F58")</f>
        <v>0.5</v>
      </c>
      <c r="AW18" s="38">
        <f ca="1">IFERROR(AV18*$C18,"N/A")</f>
        <v>1</v>
      </c>
      <c r="AY18" s="31" cm="1">
        <f t="array" aca="1" ref="AY18" ca="1">INDIRECT("'"&amp;A16&amp;"'!I53")</f>
        <v>0.5</v>
      </c>
      <c r="AZ18">
        <f ca="1">IFERROR(AY18*$C18,"N/A")</f>
        <v>1</v>
      </c>
      <c r="BA18" s="26" cm="1">
        <f t="array" aca="1" ref="BA18" ca="1">INDIRECT("'"&amp;A16&amp;"'!I54")</f>
        <v>0.5</v>
      </c>
      <c r="BB18">
        <f ca="1">IFERROR(BA18*$C18,"N/A")</f>
        <v>1</v>
      </c>
      <c r="BC18" s="26" cm="1">
        <f t="array" aca="1" ref="BC18" ca="1">INDIRECT("'"&amp;A16&amp;"'!I55")</f>
        <v>0</v>
      </c>
      <c r="BD18">
        <f ca="1">IFERROR(BC18*$C18,"N/A")</f>
        <v>0</v>
      </c>
      <c r="BE18" s="37" cm="1">
        <f t="array" aca="1" ref="BE18" ca="1">INDIRECT("'"&amp;A16&amp;"'!I58")</f>
        <v>0.5</v>
      </c>
      <c r="BF18" s="38">
        <f ca="1">IFERROR(BE18*$C18,"N/A")</f>
        <v>1</v>
      </c>
      <c r="BH18" s="32" cm="1">
        <f t="array" aca="1" ref="BH18" ca="1">INDIRECT("'"&amp;A16&amp;"'!L53")</f>
        <v>0</v>
      </c>
      <c r="BI18">
        <f ca="1">IFERROR(BH18*$C18,"N/A")</f>
        <v>0</v>
      </c>
      <c r="BJ18" s="36" cm="1">
        <f t="array" aca="1" ref="BJ18" ca="1">INDIRECT("'"&amp;A16&amp;"'!L54")</f>
        <v>1</v>
      </c>
      <c r="BK18">
        <f ca="1">IFERROR(BJ18*$C18,"N/A")</f>
        <v>2</v>
      </c>
      <c r="BL18" s="26" cm="1">
        <f t="array" aca="1" ref="BL18" ca="1">INDIRECT("'"&amp;A16&amp;"'!L55")</f>
        <v>0</v>
      </c>
      <c r="BM18">
        <f ca="1">IFERROR(BL18*$C18,"N/A")</f>
        <v>0</v>
      </c>
      <c r="BN18" s="37" cm="1">
        <f t="array" aca="1" ref="BN18" ca="1">INDIRECT("'"&amp;A16&amp;"'!L58")</f>
        <v>1</v>
      </c>
      <c r="BO18" s="38">
        <f ca="1">IFERROR(BN18*$C18,"N/A")</f>
        <v>2</v>
      </c>
      <c r="BQ18" s="32" cm="1">
        <f t="array" aca="1" ref="BQ18" ca="1">INDIRECT("'"&amp;A16&amp;"'!O53")</f>
        <v>0.5</v>
      </c>
      <c r="BR18">
        <f t="shared" ca="1" si="20"/>
        <v>1</v>
      </c>
      <c r="BS18" s="36" cm="1">
        <f t="array" aca="1" ref="BS18" ca="1">INDIRECT("'"&amp;A16&amp;"'!O54")</f>
        <v>0.5</v>
      </c>
      <c r="BT18">
        <f t="shared" ca="1" si="21"/>
        <v>1</v>
      </c>
      <c r="BU18" s="26" cm="1">
        <f t="array" aca="1" ref="BU18" ca="1">INDIRECT("'"&amp;A16&amp;"'!O55")</f>
        <v>0</v>
      </c>
      <c r="BV18">
        <f ca="1">IFERROR(BU18*$C18,"N/A")</f>
        <v>0</v>
      </c>
      <c r="BW18" s="37" cm="1">
        <f t="array" aca="1" ref="BW18" ca="1">INDIRECT("'"&amp;A16&amp;"'!O58")</f>
        <v>0.5</v>
      </c>
      <c r="BX18" s="38">
        <f ca="1">IFERROR(BW18*$C18,"N/A")</f>
        <v>1</v>
      </c>
      <c r="BZ18" s="32" cm="1">
        <f t="array" aca="1" ref="BZ18" ca="1">INDIRECT("'"&amp;A16&amp;"'!G53")</f>
        <v>0.5</v>
      </c>
      <c r="CA18">
        <f ca="1">IFERROR(BZ18*$C18,"N/A")</f>
        <v>1</v>
      </c>
      <c r="CB18" s="1" cm="1">
        <f t="array" aca="1" ref="CB18" ca="1">INDIRECT("'"&amp;A16&amp;"'!G54")</f>
        <v>0.5</v>
      </c>
      <c r="CC18">
        <f t="shared" ca="1" si="26"/>
        <v>1</v>
      </c>
      <c r="CD18" s="26" cm="1">
        <f t="array" aca="1" ref="CD18" ca="1">INDIRECT("'"&amp;A16&amp;"'!G55")</f>
        <v>0</v>
      </c>
      <c r="CE18">
        <f ca="1">IFERROR(CD18*$C18,"N/A")</f>
        <v>0</v>
      </c>
      <c r="CF18" s="37" cm="1">
        <f t="array" aca="1" ref="CF18" ca="1">INDIRECT("'"&amp;A16&amp;"'!G58")</f>
        <v>0.5</v>
      </c>
      <c r="CG18" s="38">
        <f ca="1">IFERROR(CF18*$C18,"N/A")</f>
        <v>1</v>
      </c>
      <c r="CI18" s="31" cm="1">
        <f t="array" aca="1" ref="CI18" ca="1">INDIRECT("'"&amp;A16&amp;"'!J53")</f>
        <v>0.5</v>
      </c>
      <c r="CJ18">
        <f ca="1">IFERROR(CI18*$C18,"N/A")</f>
        <v>1</v>
      </c>
      <c r="CK18" s="26" cm="1">
        <f t="array" aca="1" ref="CK18" ca="1">INDIRECT("'"&amp;A16&amp;"'!J54")</f>
        <v>0.5</v>
      </c>
      <c r="CL18">
        <f ca="1">IFERROR(CK18*$C18,"N/A")</f>
        <v>1</v>
      </c>
      <c r="CM18" s="26" cm="1">
        <f t="array" aca="1" ref="CM18" ca="1">INDIRECT("'"&amp;A16&amp;"'!J55")</f>
        <v>0</v>
      </c>
      <c r="CN18">
        <f ca="1">IFERROR(CM18*$C18,"N/A")</f>
        <v>0</v>
      </c>
      <c r="CO18" s="37" cm="1">
        <f t="array" aca="1" ref="CO18" ca="1">INDIRECT("'"&amp;A16&amp;"'!J58")</f>
        <v>0.5</v>
      </c>
      <c r="CP18" s="38">
        <f ca="1">IFERROR(CO18*$C18,"N/A")</f>
        <v>1</v>
      </c>
      <c r="CR18" s="32" cm="1">
        <f t="array" aca="1" ref="CR18" ca="1">INDIRECT("'"&amp;A16&amp;"'!M53")</f>
        <v>0</v>
      </c>
      <c r="CS18">
        <f ca="1">IFERROR(CR18*$C18,"N/A")</f>
        <v>0</v>
      </c>
      <c r="CT18" s="36" cm="1">
        <f t="array" aca="1" ref="CT18" ca="1">INDIRECT("'"&amp;A16&amp;"'!M54")</f>
        <v>1</v>
      </c>
      <c r="CU18">
        <f ca="1">IFERROR(CT18*$C18,"N/A")</f>
        <v>2</v>
      </c>
      <c r="CV18" s="26" cm="1">
        <f t="array" aca="1" ref="CV18" ca="1">INDIRECT("'"&amp;A16&amp;"'!M55")</f>
        <v>0</v>
      </c>
      <c r="CW18">
        <f ca="1">IFERROR(CV18*$C18,"N/A")</f>
        <v>0</v>
      </c>
      <c r="CX18" s="37" cm="1">
        <f t="array" aca="1" ref="CX18" ca="1">INDIRECT("'"&amp;A16&amp;"'!M58")</f>
        <v>1</v>
      </c>
      <c r="CY18" s="38">
        <f ca="1">IFERROR(CX18*$C18,"N/A")</f>
        <v>2</v>
      </c>
      <c r="DA18" s="32" cm="1">
        <f t="array" aca="1" ref="DA18" ca="1">INDIRECT("'"&amp;A16&amp;"'!P53")</f>
        <v>0.5</v>
      </c>
      <c r="DB18">
        <f t="shared" ca="1" si="22"/>
        <v>1</v>
      </c>
      <c r="DC18" s="36" cm="1">
        <f t="array" aca="1" ref="DC18" ca="1">INDIRECT("'"&amp;A16&amp;"'!P54")</f>
        <v>0.5</v>
      </c>
      <c r="DD18">
        <f t="shared" ca="1" si="23"/>
        <v>1</v>
      </c>
      <c r="DE18" s="26" cm="1">
        <f t="array" aca="1" ref="DE18" ca="1">INDIRECT("'"&amp;A16&amp;"'!P55")</f>
        <v>0</v>
      </c>
      <c r="DF18">
        <f ca="1">IFERROR(DE18*$C18,"N/A")</f>
        <v>0</v>
      </c>
      <c r="DG18" s="37" cm="1">
        <f t="array" aca="1" ref="DG18" ca="1">INDIRECT("'"&amp;A16&amp;"'!P58")</f>
        <v>0.5</v>
      </c>
      <c r="DH18" s="38">
        <f ca="1">IFERROR(DG18*$C18,"N/A")</f>
        <v>1</v>
      </c>
    </row>
    <row r="19" spans="1:112" x14ac:dyDescent="0.25">
      <c r="F19" s="32"/>
      <c r="L19" s="38"/>
      <c r="M19" s="38"/>
      <c r="O19" s="30"/>
      <c r="U19" s="38"/>
      <c r="V19" s="38"/>
      <c r="X19" s="30"/>
      <c r="AD19" s="38"/>
      <c r="AE19" s="38"/>
      <c r="AG19" s="30"/>
      <c r="AM19" s="38"/>
      <c r="AN19" s="38"/>
      <c r="AP19" s="32"/>
      <c r="AV19" s="38"/>
      <c r="AW19" s="38"/>
      <c r="AY19" s="30"/>
      <c r="BE19" s="38"/>
      <c r="BF19" s="38"/>
      <c r="BH19" s="30"/>
      <c r="BN19" s="38"/>
      <c r="BO19" s="38"/>
      <c r="BQ19" s="30"/>
      <c r="BW19" s="38"/>
      <c r="BX19" s="38"/>
      <c r="BZ19" s="32"/>
      <c r="CF19" s="38"/>
      <c r="CG19" s="38"/>
      <c r="CI19" s="30"/>
      <c r="CO19" s="38"/>
      <c r="CP19" s="38"/>
      <c r="CR19" s="30"/>
      <c r="CX19" s="38"/>
      <c r="CY19" s="38"/>
      <c r="DA19" s="30"/>
      <c r="DG19" s="38"/>
      <c r="DH19" s="38"/>
    </row>
    <row r="20" spans="1:112" x14ac:dyDescent="0.25">
      <c r="F20" s="32"/>
      <c r="L20" s="38"/>
      <c r="M20" s="38"/>
      <c r="O20" s="30"/>
      <c r="U20" s="38"/>
      <c r="V20" s="38"/>
      <c r="X20" s="30"/>
      <c r="AD20" s="38"/>
      <c r="AE20" s="38"/>
      <c r="AG20" s="30"/>
      <c r="AM20" s="38"/>
      <c r="AN20" s="38"/>
      <c r="AP20" s="32"/>
      <c r="AV20" s="38"/>
      <c r="AW20" s="38"/>
      <c r="AY20" s="30"/>
      <c r="BE20" s="38"/>
      <c r="BF20" s="38"/>
      <c r="BH20" s="30"/>
      <c r="BN20" s="38"/>
      <c r="BO20" s="38"/>
      <c r="BQ20" s="30"/>
      <c r="BW20" s="38"/>
      <c r="BX20" s="38"/>
      <c r="BZ20" s="32"/>
      <c r="CF20" s="38"/>
      <c r="CG20" s="38"/>
      <c r="CI20" s="30"/>
      <c r="CO20" s="38"/>
      <c r="CP20" s="38"/>
      <c r="CR20" s="30"/>
      <c r="CX20" s="38"/>
      <c r="CY20" s="38"/>
      <c r="DA20" s="30"/>
      <c r="DG20" s="38"/>
      <c r="DH20" s="38"/>
    </row>
    <row r="21" spans="1:112" x14ac:dyDescent="0.25">
      <c r="A21" s="24" t="s">
        <v>23</v>
      </c>
      <c r="B21" t="s">
        <v>18</v>
      </c>
      <c r="C21" s="25" cm="1">
        <f t="array" aca="1" ref="C21" ca="1">INDIRECT("'"&amp;A21&amp;"'!A26")</f>
        <v>16</v>
      </c>
      <c r="D21" s="34">
        <f ca="1">IFERROR(1/C21,"N/A")</f>
        <v>6.25E-2</v>
      </c>
      <c r="F21" s="32" cm="1">
        <f t="array" aca="1" ref="F21" ca="1">INDIRECT("'"&amp;A21&amp;"'!E28")</f>
        <v>0.375</v>
      </c>
      <c r="G21">
        <f ca="1">IFERROR(F21*$C21,"N/A")</f>
        <v>6</v>
      </c>
      <c r="H21" s="1" cm="1">
        <f t="array" aca="1" ref="H21" ca="1">INDIRECT("'"&amp;A21&amp;"'!E29")</f>
        <v>0.5</v>
      </c>
      <c r="I21">
        <f ca="1">IFERROR(H21*$C21,"N/A")</f>
        <v>8</v>
      </c>
      <c r="J21" s="26" cm="1">
        <f t="array" aca="1" ref="J21" ca="1">INDIRECT("'"&amp;A21&amp;"'!E30")</f>
        <v>6.25E-2</v>
      </c>
      <c r="K21">
        <f ca="1">IFERROR(J21*$C21,"N/A")</f>
        <v>1</v>
      </c>
      <c r="L21" s="37" cm="1">
        <f t="array" aca="1" ref="L21" ca="1">INDIRECT("'"&amp;A21&amp;"'!E33")</f>
        <v>0.5625</v>
      </c>
      <c r="M21" s="38">
        <f ca="1">IFERROR(L21*$C21,"N/A")</f>
        <v>9</v>
      </c>
      <c r="O21" s="31" cm="1">
        <f t="array" aca="1" ref="O21" ca="1">INDIRECT("'"&amp;A21&amp;"'!H28")</f>
        <v>0.375</v>
      </c>
      <c r="P21">
        <f ca="1">IFERROR(O21*$C21,"N/A")</f>
        <v>6</v>
      </c>
      <c r="Q21" s="26" cm="1">
        <f t="array" aca="1" ref="Q21" ca="1">INDIRECT("'"&amp;A21&amp;"'!H29")</f>
        <v>0.5625</v>
      </c>
      <c r="R21">
        <f ca="1">IFERROR(Q21*$C21,"N/A")</f>
        <v>9</v>
      </c>
      <c r="S21" s="26" cm="1">
        <f t="array" aca="1" ref="S21" ca="1">INDIRECT("'"&amp;A21&amp;"'!H30")</f>
        <v>0</v>
      </c>
      <c r="T21">
        <f ca="1">IFERROR(S21*$C21,"N/A")</f>
        <v>0</v>
      </c>
      <c r="U21" s="37" cm="1">
        <f t="array" aca="1" ref="U21" ca="1">INDIRECT("'"&amp;A21&amp;"'!h33")</f>
        <v>0.5625</v>
      </c>
      <c r="V21" s="38">
        <f ca="1">IFERROR(U21*$C21,"N/A")</f>
        <v>9</v>
      </c>
      <c r="X21" s="32" cm="1">
        <f t="array" aca="1" ref="X21" ca="1">INDIRECT("'"&amp;A21&amp;"'!k28")</f>
        <v>0.1875</v>
      </c>
      <c r="Y21">
        <f ca="1">IFERROR(X21*$C21,"N/A")</f>
        <v>3</v>
      </c>
      <c r="Z21" s="36" cm="1">
        <f t="array" aca="1" ref="Z21" ca="1">INDIRECT("'"&amp;A21&amp;"'!k29")</f>
        <v>0.625</v>
      </c>
      <c r="AA21">
        <f ca="1">IFERROR(Z21*$C21,"N/A")</f>
        <v>10</v>
      </c>
      <c r="AB21" s="26" cm="1">
        <f t="array" aca="1" ref="AB21" ca="1">INDIRECT("'"&amp;A21&amp;"'!k30")</f>
        <v>0.125</v>
      </c>
      <c r="AC21">
        <f ca="1">IFERROR(AB21*$C21,"N/A")</f>
        <v>2</v>
      </c>
      <c r="AD21" s="37" cm="1">
        <f t="array" aca="1" ref="AD21" ca="1">INDIRECT("'"&amp;A21&amp;"'!K33")</f>
        <v>0.75</v>
      </c>
      <c r="AE21" s="38">
        <f ca="1">IFERROR(AD21*$C21,"N/A")</f>
        <v>12</v>
      </c>
      <c r="AG21" s="32" cm="1">
        <f t="array" aca="1" ref="AG21" ca="1">INDIRECT("'"&amp;A21&amp;"'!n28")</f>
        <v>0.4375</v>
      </c>
      <c r="AH21">
        <f t="shared" ref="AH21:AH23" ca="1" si="27">IFERROR(AG21*$C21,"N/A")</f>
        <v>7</v>
      </c>
      <c r="AI21" s="36" cm="1">
        <f t="array" aca="1" ref="AI21" ca="1">INDIRECT("'"&amp;A21&amp;"'!n29")</f>
        <v>0.375</v>
      </c>
      <c r="AJ21">
        <f t="shared" ref="AJ21:AJ23" ca="1" si="28">IFERROR(AI21*$C21,"N/A")</f>
        <v>6</v>
      </c>
      <c r="AK21" s="26" cm="1">
        <f t="array" aca="1" ref="AK21" ca="1">INDIRECT("'"&amp;A21&amp;"'!n30")</f>
        <v>0.125</v>
      </c>
      <c r="AL21">
        <f ca="1">IFERROR(AK21*$C21,"N/A")</f>
        <v>2</v>
      </c>
      <c r="AM21" s="37" cm="1">
        <f t="array" aca="1" ref="AM21" ca="1">INDIRECT("'"&amp;A21&amp;"'!n33")</f>
        <v>0.5</v>
      </c>
      <c r="AN21" s="38">
        <f ca="1">IFERROR(AM21*$C21,"N/A")</f>
        <v>8</v>
      </c>
      <c r="AP21" s="32" cm="1">
        <f t="array" aca="1" ref="AP21" ca="1">INDIRECT("'"&amp;A21&amp;"'!F28")</f>
        <v>0.25</v>
      </c>
      <c r="AQ21">
        <f ca="1">IFERROR(AP21*$C21,"N/A")</f>
        <v>4</v>
      </c>
      <c r="AR21" s="1" cm="1">
        <f t="array" aca="1" ref="AR21" ca="1">INDIRECT("'"&amp;A21&amp;"'!F29")</f>
        <v>0.5</v>
      </c>
      <c r="AS21">
        <f ca="1">IFERROR(AR21*$C21,"N/A")</f>
        <v>8</v>
      </c>
      <c r="AT21" s="26" cm="1">
        <f t="array" aca="1" ref="AT21" ca="1">INDIRECT("'"&amp;A21&amp;"'!F30")</f>
        <v>0.1875</v>
      </c>
      <c r="AU21">
        <f ca="1">IFERROR(AT21*$C21,"N/A")</f>
        <v>3</v>
      </c>
      <c r="AV21" s="37" cm="1">
        <f t="array" aca="1" ref="AV21" ca="1">INDIRECT("'"&amp;A21&amp;"'!F33")</f>
        <v>0.6875</v>
      </c>
      <c r="AW21" s="38">
        <f ca="1">IFERROR(AV21*$C21,"N/A")</f>
        <v>11</v>
      </c>
      <c r="AY21" s="31" cm="1">
        <f t="array" aca="1" ref="AY21" ca="1">INDIRECT("'"&amp;A21&amp;"'!I28")</f>
        <v>0.375</v>
      </c>
      <c r="AZ21">
        <f ca="1">IFERROR(AY21*$C21,"N/A")</f>
        <v>6</v>
      </c>
      <c r="BA21" s="26" cm="1">
        <f t="array" aca="1" ref="BA21" ca="1">INDIRECT("'"&amp;A21&amp;"'!I29")</f>
        <v>0.5</v>
      </c>
      <c r="BB21">
        <f ca="1">IFERROR(BA21*$C21,"N/A")</f>
        <v>8</v>
      </c>
      <c r="BC21" s="26" cm="1">
        <f t="array" aca="1" ref="BC21" ca="1">INDIRECT("'"&amp;A21&amp;"'!I30")</f>
        <v>6.25E-2</v>
      </c>
      <c r="BD21">
        <f ca="1">IFERROR(BC21*$C21,"N/A")</f>
        <v>1</v>
      </c>
      <c r="BE21" s="37" cm="1">
        <f t="array" aca="1" ref="BE21" ca="1">INDIRECT("'"&amp;A21&amp;"'!I33")</f>
        <v>0.5625</v>
      </c>
      <c r="BF21" s="38">
        <f ca="1">IFERROR(BE21*$C21,"N/A")</f>
        <v>9</v>
      </c>
      <c r="BH21" s="32" cm="1">
        <f t="array" aca="1" ref="BH21" ca="1">INDIRECT("'"&amp;A21&amp;"'!L28")</f>
        <v>0.25</v>
      </c>
      <c r="BI21">
        <f ca="1">IFERROR(BH21*$C21,"N/A")</f>
        <v>4</v>
      </c>
      <c r="BJ21" s="36" cm="1">
        <f t="array" aca="1" ref="BJ21" ca="1">INDIRECT("'"&amp;A21&amp;"'!L29")</f>
        <v>0.5</v>
      </c>
      <c r="BK21">
        <f ca="1">IFERROR(BJ21*$C21,"N/A")</f>
        <v>8</v>
      </c>
      <c r="BL21" s="26" cm="1">
        <f t="array" aca="1" ref="BL21" ca="1">INDIRECT("'"&amp;A21&amp;"'!L30")</f>
        <v>0.1875</v>
      </c>
      <c r="BM21">
        <f ca="1">IFERROR(BL21*$C21,"N/A")</f>
        <v>3</v>
      </c>
      <c r="BN21" s="37" cm="1">
        <f t="array" aca="1" ref="BN21" ca="1">INDIRECT("'"&amp;A21&amp;"'!L33")</f>
        <v>0.6875</v>
      </c>
      <c r="BO21" s="38">
        <f ca="1">IFERROR(BN21*$C21,"N/A")</f>
        <v>11</v>
      </c>
      <c r="BQ21" s="32" cm="1">
        <f t="array" aca="1" ref="BQ21" ca="1">INDIRECT("'"&amp;A21&amp;"'!O28")</f>
        <v>0.4375</v>
      </c>
      <c r="BR21">
        <f t="shared" ref="BR21:BR23" ca="1" si="29">IFERROR(BQ21*$C21,"N/A")</f>
        <v>7</v>
      </c>
      <c r="BS21" s="36" cm="1">
        <f t="array" aca="1" ref="BS21" ca="1">INDIRECT("'"&amp;A21&amp;"'!O29")</f>
        <v>0.3125</v>
      </c>
      <c r="BT21">
        <f t="shared" ref="BT21:BT23" ca="1" si="30">IFERROR(BS21*$C21,"N/A")</f>
        <v>5</v>
      </c>
      <c r="BU21" s="26" cm="1">
        <f t="array" aca="1" ref="BU21" ca="1">INDIRECT("'"&amp;A21&amp;"'!O30")</f>
        <v>0.1875</v>
      </c>
      <c r="BV21">
        <f ca="1">IFERROR(BU21*$C21,"N/A")</f>
        <v>3</v>
      </c>
      <c r="BW21" s="37" cm="1">
        <f t="array" aca="1" ref="BW21" ca="1">INDIRECT("'"&amp;A21&amp;"'!O33")</f>
        <v>0.5</v>
      </c>
      <c r="BX21" s="38">
        <f ca="1">IFERROR(BW21*$C21,"N/A")</f>
        <v>8</v>
      </c>
      <c r="BZ21" s="32" cm="1">
        <f t="array" aca="1" ref="BZ21" ca="1">INDIRECT("'"&amp;A21&amp;"'!G28")</f>
        <v>0.1875</v>
      </c>
      <c r="CA21">
        <f ca="1">IFERROR(BZ21*$C21,"N/A")</f>
        <v>3</v>
      </c>
      <c r="CB21" s="1" cm="1">
        <f t="array" aca="1" ref="CB21" ca="1">INDIRECT("'"&amp;A21&amp;"'!G29")</f>
        <v>0.5625</v>
      </c>
      <c r="CC21">
        <f ca="1">IFERROR(CB21*$C21,"N/A")</f>
        <v>9</v>
      </c>
      <c r="CD21" s="26" cm="1">
        <f t="array" aca="1" ref="CD21" ca="1">INDIRECT("'"&amp;A21&amp;"'!G30")</f>
        <v>0.25</v>
      </c>
      <c r="CE21">
        <f ca="1">IFERROR(CD21*$C21,"N/A")</f>
        <v>4</v>
      </c>
      <c r="CF21" s="37" cm="1">
        <f t="array" aca="1" ref="CF21" ca="1">INDIRECT("'"&amp;A21&amp;"'!G33")</f>
        <v>0.8125</v>
      </c>
      <c r="CG21" s="38">
        <f ca="1">IFERROR(CF21*$C21,"N/A")</f>
        <v>13</v>
      </c>
      <c r="CI21" s="31" cm="1">
        <f t="array" aca="1" ref="CI21" ca="1">INDIRECT("'"&amp;A21&amp;"'!J28")</f>
        <v>0.4375</v>
      </c>
      <c r="CJ21">
        <f ca="1">IFERROR(CI21*$C21,"N/A")</f>
        <v>7</v>
      </c>
      <c r="CK21" s="26" cm="1">
        <f t="array" aca="1" ref="CK21" ca="1">INDIRECT("'"&amp;A21&amp;"'!J29")</f>
        <v>0.5</v>
      </c>
      <c r="CL21">
        <f ca="1">IFERROR(CK21*$C21,"N/A")</f>
        <v>8</v>
      </c>
      <c r="CM21" s="26" cm="1">
        <f t="array" aca="1" ref="CM21" ca="1">INDIRECT("'"&amp;A21&amp;"'!J30")</f>
        <v>6.25E-2</v>
      </c>
      <c r="CN21">
        <f ca="1">IFERROR(CM21*$C21,"N/A")</f>
        <v>1</v>
      </c>
      <c r="CO21" s="37" cm="1">
        <f t="array" aca="1" ref="CO21" ca="1">INDIRECT("'"&amp;A21&amp;"'!J33")</f>
        <v>0.5625</v>
      </c>
      <c r="CP21" s="38">
        <f ca="1">IFERROR(CO21*$C21,"N/A")</f>
        <v>9</v>
      </c>
      <c r="CR21" s="32" cm="1">
        <f t="array" aca="1" ref="CR21" ca="1">INDIRECT("'"&amp;A21&amp;"'!M28")</f>
        <v>0.25</v>
      </c>
      <c r="CS21">
        <f ca="1">IFERROR(CR21*$C21,"N/A")</f>
        <v>4</v>
      </c>
      <c r="CT21" s="36" cm="1">
        <f t="array" aca="1" ref="CT21" ca="1">INDIRECT("'"&amp;A21&amp;"'!M29")</f>
        <v>0.4375</v>
      </c>
      <c r="CU21">
        <f ca="1">IFERROR(CT21*$C21,"N/A")</f>
        <v>7</v>
      </c>
      <c r="CV21" s="26" cm="1">
        <f t="array" aca="1" ref="CV21" ca="1">INDIRECT("'"&amp;A21&amp;"'!M30")</f>
        <v>0.3125</v>
      </c>
      <c r="CW21">
        <f ca="1">IFERROR(CV21*$C21,"N/A")</f>
        <v>5</v>
      </c>
      <c r="CX21" s="37" cm="1">
        <f t="array" aca="1" ref="CX21" ca="1">INDIRECT("'"&amp;A21&amp;"'!M33")</f>
        <v>0.75</v>
      </c>
      <c r="CY21" s="38">
        <f ca="1">IFERROR(CX21*$C21,"N/A")</f>
        <v>12</v>
      </c>
      <c r="DA21" s="32" cm="1">
        <f t="array" aca="1" ref="DA21" ca="1">INDIRECT("'"&amp;A21&amp;"'!P28")</f>
        <v>0.4375</v>
      </c>
      <c r="DB21">
        <f t="shared" ref="DB21:DB23" ca="1" si="31">IFERROR(DA21*$C21,"N/A")</f>
        <v>7</v>
      </c>
      <c r="DC21" s="36" cm="1">
        <f t="array" aca="1" ref="DC21" ca="1">INDIRECT("'"&amp;A21&amp;"'!P29")</f>
        <v>0.375</v>
      </c>
      <c r="DD21">
        <f t="shared" ref="DD21:DD23" ca="1" si="32">IFERROR(DC21*$C21,"N/A")</f>
        <v>6</v>
      </c>
      <c r="DE21" s="26" cm="1">
        <f t="array" aca="1" ref="DE21" ca="1">INDIRECT("'"&amp;A21&amp;"'!P30")</f>
        <v>0.1875</v>
      </c>
      <c r="DF21">
        <f ca="1">IFERROR(DE21*$C21,"N/A")</f>
        <v>3</v>
      </c>
      <c r="DG21" s="37" cm="1">
        <f t="array" aca="1" ref="DG21" ca="1">INDIRECT("'"&amp;A21&amp;"'!P33")</f>
        <v>0.5625</v>
      </c>
      <c r="DH21" s="38">
        <f ca="1">IFERROR(DG21*$C21,"N/A")</f>
        <v>9</v>
      </c>
    </row>
    <row r="22" spans="1:112" x14ac:dyDescent="0.25">
      <c r="B22" t="s">
        <v>19</v>
      </c>
      <c r="C22" s="25" cm="1">
        <f t="array" aca="1" ref="C22" ca="1">INDIRECT("'"&amp;A21&amp;"'!B26")</f>
        <v>2</v>
      </c>
      <c r="D22" s="34">
        <f ca="1">IFERROR(1/C22,"N/A")</f>
        <v>0.5</v>
      </c>
      <c r="F22" s="32" cm="1">
        <f t="array" aca="1" ref="F22" ca="1">INDIRECT("'"&amp;A21&amp;"'!E36")</f>
        <v>0.5</v>
      </c>
      <c r="G22">
        <f ca="1">IFERROR(F22*$C22,"N/A")</f>
        <v>1</v>
      </c>
      <c r="H22" s="1" cm="1">
        <f t="array" aca="1" ref="H22" ca="1">INDIRECT("'"&amp;A21&amp;"'!E37")</f>
        <v>0</v>
      </c>
      <c r="I22">
        <f t="shared" ref="I22:I23" ca="1" si="33">IFERROR(H22*$C22,"N/A")</f>
        <v>0</v>
      </c>
      <c r="J22" s="27" cm="1">
        <f t="array" aca="1" ref="J22" ca="1">INDIRECT("'"&amp;A21&amp;"'!E38")</f>
        <v>0</v>
      </c>
      <c r="K22">
        <f ca="1">IFERROR(J22*$C22,"N/A")</f>
        <v>0</v>
      </c>
      <c r="L22" s="37" cm="1">
        <f t="array" aca="1" ref="L22" ca="1">INDIRECT("'"&amp;A21&amp;"'!E41")</f>
        <v>0</v>
      </c>
      <c r="M22" s="38">
        <f ca="1">IFERROR(L22*$C22,"N/A")</f>
        <v>0</v>
      </c>
      <c r="O22" s="31" cm="1">
        <f t="array" aca="1" ref="O22" ca="1">INDIRECT("'"&amp;A21&amp;"'!H36")</f>
        <v>0.5</v>
      </c>
      <c r="P22">
        <f ca="1">IFERROR(O22*$C22,"N/A")</f>
        <v>1</v>
      </c>
      <c r="Q22" s="26" cm="1">
        <f t="array" aca="1" ref="Q22" ca="1">INDIRECT("'"&amp;A21&amp;"'!H37")</f>
        <v>0</v>
      </c>
      <c r="R22">
        <f ca="1">IFERROR(Q22*$C22,"N/A")</f>
        <v>0</v>
      </c>
      <c r="S22" s="26" cm="1">
        <f t="array" aca="1" ref="S22" ca="1">INDIRECT("'"&amp;A21&amp;"'!h38")</f>
        <v>0</v>
      </c>
      <c r="T22">
        <f ca="1">IFERROR(S22*$C22,"N/A")</f>
        <v>0</v>
      </c>
      <c r="U22" s="37" cm="1">
        <f t="array" aca="1" ref="U22" ca="1">INDIRECT("'"&amp;A21&amp;"'!h41")</f>
        <v>0</v>
      </c>
      <c r="V22" s="38">
        <f ca="1">IFERROR(U22*$C22,"N/A")</f>
        <v>0</v>
      </c>
      <c r="X22" s="32" cm="1">
        <f t="array" aca="1" ref="X22" ca="1">INDIRECT("'"&amp;A21&amp;"'!k36")</f>
        <v>0</v>
      </c>
      <c r="Y22">
        <f ca="1">IFERROR(X22*$C22,"N/A")</f>
        <v>0</v>
      </c>
      <c r="Z22" s="36" cm="1">
        <f t="array" aca="1" ref="Z22" ca="1">INDIRECT("'"&amp;A21&amp;"'!k37")</f>
        <v>0.5</v>
      </c>
      <c r="AA22">
        <f ca="1">IFERROR(Z22*$C22,"N/A")</f>
        <v>1</v>
      </c>
      <c r="AB22" s="26" cm="1">
        <f t="array" aca="1" ref="AB22" ca="1">INDIRECT("'"&amp;A21&amp;"'!k38")</f>
        <v>0</v>
      </c>
      <c r="AC22">
        <f ca="1">IFERROR(AB22*$C22,"N/A")</f>
        <v>0</v>
      </c>
      <c r="AD22" s="37" cm="1">
        <f t="array" aca="1" ref="AD22" ca="1">INDIRECT("'"&amp;A21&amp;"'!k41")</f>
        <v>0.5</v>
      </c>
      <c r="AE22" s="38">
        <f ca="1">IFERROR(AD22*$C22,"N/A")</f>
        <v>1</v>
      </c>
      <c r="AG22" s="32" cm="1">
        <f t="array" aca="1" ref="AG22" ca="1">INDIRECT("'"&amp;A21&amp;"'!n36")</f>
        <v>0.5</v>
      </c>
      <c r="AH22">
        <f t="shared" ca="1" si="27"/>
        <v>1</v>
      </c>
      <c r="AI22" s="36" cm="1">
        <f t="array" aca="1" ref="AI22" ca="1">INDIRECT("'"&amp;A21&amp;"'!n37")</f>
        <v>0</v>
      </c>
      <c r="AJ22">
        <f t="shared" ca="1" si="28"/>
        <v>0</v>
      </c>
      <c r="AK22" s="26" cm="1">
        <f t="array" aca="1" ref="AK22" ca="1">INDIRECT("'"&amp;A21&amp;"'!n38")</f>
        <v>0</v>
      </c>
      <c r="AL22">
        <f ca="1">IFERROR(AK22*$C22,"N/A")</f>
        <v>0</v>
      </c>
      <c r="AM22" s="37" cm="1">
        <f t="array" aca="1" ref="AM22" ca="1">INDIRECT("'"&amp;A21&amp;"'!n41")</f>
        <v>0</v>
      </c>
      <c r="AN22" s="38">
        <f ca="1">IFERROR(AM22*$C22,"N/A")</f>
        <v>0</v>
      </c>
      <c r="AP22" s="32" cm="1">
        <f t="array" aca="1" ref="AP22" ca="1">INDIRECT("'"&amp;A21&amp;"'!F36")</f>
        <v>0.5</v>
      </c>
      <c r="AQ22">
        <f ca="1">IFERROR(AP22*$C22,"N/A")</f>
        <v>1</v>
      </c>
      <c r="AR22" s="1" cm="1">
        <f t="array" aca="1" ref="AR22" ca="1">INDIRECT("'"&amp;A21&amp;"'!F37")</f>
        <v>0</v>
      </c>
      <c r="AS22">
        <f t="shared" ref="AS22:AS23" ca="1" si="34">IFERROR(AR22*$C22,"N/A")</f>
        <v>0</v>
      </c>
      <c r="AT22" s="27" cm="1">
        <f t="array" aca="1" ref="AT22" ca="1">INDIRECT("'"&amp;A21&amp;"'!F38")</f>
        <v>0</v>
      </c>
      <c r="AU22">
        <f ca="1">IFERROR(AT22*$C22,"N/A")</f>
        <v>0</v>
      </c>
      <c r="AV22" s="37" cm="1">
        <f t="array" aca="1" ref="AV22" ca="1">INDIRECT("'"&amp;A21&amp;"'!F41")</f>
        <v>0</v>
      </c>
      <c r="AW22" s="38">
        <f ca="1">IFERROR(AV22*$C22,"N/A")</f>
        <v>0</v>
      </c>
      <c r="AY22" s="31" cm="1">
        <f t="array" aca="1" ref="AY22" ca="1">INDIRECT("'"&amp;A21&amp;"'!I36")</f>
        <v>0.5</v>
      </c>
      <c r="AZ22">
        <f ca="1">IFERROR(AY22*$C22,"N/A")</f>
        <v>1</v>
      </c>
      <c r="BA22" s="26" cm="1">
        <f t="array" aca="1" ref="BA22" ca="1">INDIRECT("'"&amp;A21&amp;"'!I37")</f>
        <v>0</v>
      </c>
      <c r="BB22">
        <f ca="1">IFERROR(BA22*$C22,"N/A")</f>
        <v>0</v>
      </c>
      <c r="BC22" s="26" cm="1">
        <f t="array" aca="1" ref="BC22" ca="1">INDIRECT("'"&amp;A21&amp;"'!I38")</f>
        <v>0</v>
      </c>
      <c r="BD22">
        <f ca="1">IFERROR(BC22*$C22,"N/A")</f>
        <v>0</v>
      </c>
      <c r="BE22" s="37" cm="1">
        <f t="array" aca="1" ref="BE22" ca="1">INDIRECT("'"&amp;A21&amp;"'!I41")</f>
        <v>0</v>
      </c>
      <c r="BF22" s="38">
        <f ca="1">IFERROR(BE22*$C22,"N/A")</f>
        <v>0</v>
      </c>
      <c r="BH22" s="32" cm="1">
        <f t="array" aca="1" ref="BH22" ca="1">INDIRECT("'"&amp;A21&amp;"'!L36")</f>
        <v>0.5</v>
      </c>
      <c r="BI22">
        <f ca="1">IFERROR(BH22*$C22,"N/A")</f>
        <v>1</v>
      </c>
      <c r="BJ22" s="36" cm="1">
        <f t="array" aca="1" ref="BJ22" ca="1">INDIRECT("'"&amp;A21&amp;"'!L37")</f>
        <v>0</v>
      </c>
      <c r="BK22">
        <f ca="1">IFERROR(BJ22*$C22,"N/A")</f>
        <v>0</v>
      </c>
      <c r="BL22" s="26" cm="1">
        <f t="array" aca="1" ref="BL22" ca="1">INDIRECT("'"&amp;A21&amp;"'!L38")</f>
        <v>0</v>
      </c>
      <c r="BM22">
        <f ca="1">IFERROR(BL22*$C22,"N/A")</f>
        <v>0</v>
      </c>
      <c r="BN22" s="37" cm="1">
        <f t="array" aca="1" ref="BN22" ca="1">INDIRECT("'"&amp;A21&amp;"'!L41")</f>
        <v>0</v>
      </c>
      <c r="BO22" s="38">
        <f ca="1">IFERROR(BN22*$C22,"N/A")</f>
        <v>0</v>
      </c>
      <c r="BQ22" s="32" cm="1">
        <f t="array" aca="1" ref="BQ22" ca="1">INDIRECT("'"&amp;A21&amp;"'!O36")</f>
        <v>0.5</v>
      </c>
      <c r="BR22">
        <f t="shared" ca="1" si="29"/>
        <v>1</v>
      </c>
      <c r="BS22" s="36" cm="1">
        <f t="array" aca="1" ref="BS22" ca="1">INDIRECT("'"&amp;A21&amp;"'!O37")</f>
        <v>0</v>
      </c>
      <c r="BT22">
        <f t="shared" ca="1" si="30"/>
        <v>0</v>
      </c>
      <c r="BU22" s="26" cm="1">
        <f t="array" aca="1" ref="BU22" ca="1">INDIRECT("'"&amp;A21&amp;"'!O38")</f>
        <v>0</v>
      </c>
      <c r="BV22">
        <f ca="1">IFERROR(BU22*$C22,"N/A")</f>
        <v>0</v>
      </c>
      <c r="BW22" s="37" cm="1">
        <f t="array" aca="1" ref="BW22" ca="1">INDIRECT("'"&amp;A21&amp;"'!O41")</f>
        <v>0</v>
      </c>
      <c r="BX22" s="38">
        <f ca="1">IFERROR(BW22*$C22,"N/A")</f>
        <v>0</v>
      </c>
      <c r="BZ22" s="32" cm="1">
        <f t="array" aca="1" ref="BZ22" ca="1">INDIRECT("'"&amp;A21&amp;"'!G36")</f>
        <v>1</v>
      </c>
      <c r="CA22">
        <f ca="1">IFERROR(BZ22*$C22,"N/A")</f>
        <v>2</v>
      </c>
      <c r="CB22" s="1" cm="1">
        <f t="array" aca="1" ref="CB22" ca="1">INDIRECT("'"&amp;A21&amp;"'!G37")</f>
        <v>0</v>
      </c>
      <c r="CC22">
        <f t="shared" ref="CC22:CC23" ca="1" si="35">IFERROR(CB22*$C22,"N/A")</f>
        <v>0</v>
      </c>
      <c r="CD22" s="27" cm="1">
        <f t="array" aca="1" ref="CD22" ca="1">INDIRECT("'"&amp;A21&amp;"'!G38")</f>
        <v>0</v>
      </c>
      <c r="CE22">
        <f ca="1">IFERROR(CD22*$C22,"N/A")</f>
        <v>0</v>
      </c>
      <c r="CF22" s="37" cm="1">
        <f t="array" aca="1" ref="CF22" ca="1">INDIRECT("'"&amp;A21&amp;"'!G41")</f>
        <v>0</v>
      </c>
      <c r="CG22" s="38">
        <f ca="1">IFERROR(CF22*$C22,"N/A")</f>
        <v>0</v>
      </c>
      <c r="CI22" s="31" cm="1">
        <f t="array" aca="1" ref="CI22" ca="1">INDIRECT("'"&amp;A21&amp;"'!J36")</f>
        <v>1</v>
      </c>
      <c r="CJ22">
        <f ca="1">IFERROR(CI22*$C22,"N/A")</f>
        <v>2</v>
      </c>
      <c r="CK22" s="26" cm="1">
        <f t="array" aca="1" ref="CK22" ca="1">INDIRECT("'"&amp;A21&amp;"'!J37")</f>
        <v>0</v>
      </c>
      <c r="CL22">
        <f ca="1">IFERROR(CK22*$C22,"N/A")</f>
        <v>0</v>
      </c>
      <c r="CM22" s="26" cm="1">
        <f t="array" aca="1" ref="CM22" ca="1">INDIRECT("'"&amp;A21&amp;"'!J38")</f>
        <v>0</v>
      </c>
      <c r="CN22">
        <f ca="1">IFERROR(CM22*$C22,"N/A")</f>
        <v>0</v>
      </c>
      <c r="CO22" s="37" cm="1">
        <f t="array" aca="1" ref="CO22" ca="1">INDIRECT("'"&amp;A21&amp;"'!J41")</f>
        <v>0</v>
      </c>
      <c r="CP22" s="38">
        <f ca="1">IFERROR(CO22*$C22,"N/A")</f>
        <v>0</v>
      </c>
      <c r="CR22" s="32" cm="1">
        <f t="array" aca="1" ref="CR22" ca="1">INDIRECT("'"&amp;A21&amp;"'!M36")</f>
        <v>0.5</v>
      </c>
      <c r="CS22">
        <f ca="1">IFERROR(CR22*$C22,"N/A")</f>
        <v>1</v>
      </c>
      <c r="CT22" s="36" cm="1">
        <f t="array" aca="1" ref="CT22" ca="1">INDIRECT("'"&amp;A21&amp;"'!M37")</f>
        <v>0</v>
      </c>
      <c r="CU22">
        <f ca="1">IFERROR(CT22*$C22,"N/A")</f>
        <v>0</v>
      </c>
      <c r="CV22" s="26" cm="1">
        <f t="array" aca="1" ref="CV22" ca="1">INDIRECT("'"&amp;A21&amp;"'!M38")</f>
        <v>0.5</v>
      </c>
      <c r="CW22">
        <f ca="1">IFERROR(CV22*$C22,"N/A")</f>
        <v>1</v>
      </c>
      <c r="CX22" s="37" cm="1">
        <f t="array" aca="1" ref="CX22" ca="1">INDIRECT("'"&amp;A21&amp;"'!M41")</f>
        <v>0.5</v>
      </c>
      <c r="CY22" s="38">
        <f ca="1">IFERROR(CX22*$C22,"N/A")</f>
        <v>1</v>
      </c>
      <c r="DA22" s="32" cm="1">
        <f t="array" aca="1" ref="DA22" ca="1">INDIRECT("'"&amp;A21&amp;"'!P36")</f>
        <v>1</v>
      </c>
      <c r="DB22">
        <f t="shared" ca="1" si="31"/>
        <v>2</v>
      </c>
      <c r="DC22" s="36" cm="1">
        <f t="array" aca="1" ref="DC22" ca="1">INDIRECT("'"&amp;A21&amp;"'!P37")</f>
        <v>0</v>
      </c>
      <c r="DD22">
        <f t="shared" ca="1" si="32"/>
        <v>0</v>
      </c>
      <c r="DE22" s="26" cm="1">
        <f t="array" aca="1" ref="DE22" ca="1">INDIRECT("'"&amp;A21&amp;"'!P38")</f>
        <v>0</v>
      </c>
      <c r="DF22">
        <f ca="1">IFERROR(DE22*$C22,"N/A")</f>
        <v>0</v>
      </c>
      <c r="DG22" s="37" cm="1">
        <f t="array" aca="1" ref="DG22" ca="1">INDIRECT("'"&amp;A21&amp;"'!P41")</f>
        <v>0</v>
      </c>
      <c r="DH22" s="38">
        <f ca="1">IFERROR(DG22*$C22,"N/A")</f>
        <v>0</v>
      </c>
    </row>
    <row r="23" spans="1:112" x14ac:dyDescent="0.25">
      <c r="B23" t="s">
        <v>20</v>
      </c>
      <c r="C23" s="25" cm="1">
        <f t="array" aca="1" ref="C23" ca="1">INDIRECT("'"&amp;A21&amp;"'!C26")</f>
        <v>2</v>
      </c>
      <c r="D23" s="34">
        <f ca="1">IFERROR(1/C23,"N/A")</f>
        <v>0.5</v>
      </c>
      <c r="F23" s="32" cm="1">
        <f t="array" aca="1" ref="F23" ca="1">INDIRECT("'"&amp;A21&amp;"'!E53")</f>
        <v>0.5</v>
      </c>
      <c r="G23">
        <f ca="1">IFERROR(F23*$C23,"N/A")</f>
        <v>1</v>
      </c>
      <c r="H23" s="1" cm="1">
        <f t="array" aca="1" ref="H23" ca="1">INDIRECT("'"&amp;A21&amp;"'!E54")</f>
        <v>0</v>
      </c>
      <c r="I23">
        <f t="shared" ca="1" si="33"/>
        <v>0</v>
      </c>
      <c r="J23" s="26" cm="1">
        <f t="array" aca="1" ref="J23" ca="1">INDIRECT("'"&amp;A21&amp;"'!E55")</f>
        <v>0</v>
      </c>
      <c r="K23">
        <f ca="1">IFERROR(J23*$C23,"N/A")</f>
        <v>0</v>
      </c>
      <c r="L23" s="37" cm="1">
        <f t="array" aca="1" ref="L23" ca="1">INDIRECT("'"&amp;A21&amp;"'!E58")</f>
        <v>0</v>
      </c>
      <c r="M23" s="38">
        <f ca="1">IFERROR(L23*$C23,"N/A")</f>
        <v>0</v>
      </c>
      <c r="O23" s="31" cm="1">
        <f t="array" aca="1" ref="O23" ca="1">INDIRECT("'"&amp;A21&amp;"'!H53")</f>
        <v>0.5</v>
      </c>
      <c r="P23">
        <f ca="1">IFERROR(O23*$C23,"N/A")</f>
        <v>1</v>
      </c>
      <c r="Q23" s="26" cm="1">
        <f t="array" aca="1" ref="Q23" ca="1">INDIRECT("'"&amp;A21&amp;"'!H54")</f>
        <v>0</v>
      </c>
      <c r="R23">
        <f ca="1">IFERROR(Q23*$C23,"N/A")</f>
        <v>0</v>
      </c>
      <c r="S23" s="26" cm="1">
        <f t="array" aca="1" ref="S23" ca="1">INDIRECT("'"&amp;A21&amp;"'!h55")</f>
        <v>0</v>
      </c>
      <c r="T23">
        <f ca="1">IFERROR(S23*$C23,"N/A")</f>
        <v>0</v>
      </c>
      <c r="U23" s="37" cm="1">
        <f t="array" aca="1" ref="U23" ca="1">INDIRECT("'"&amp;A21&amp;"'!h58")</f>
        <v>0</v>
      </c>
      <c r="V23" s="38">
        <f ca="1">IFERROR(U23*$C23,"N/A")</f>
        <v>0</v>
      </c>
      <c r="X23" s="32" cm="1">
        <f t="array" aca="1" ref="X23" ca="1">INDIRECT("'"&amp;A21&amp;"'!k53")</f>
        <v>0</v>
      </c>
      <c r="Y23">
        <f ca="1">IFERROR(X23*$C23,"N/A")</f>
        <v>0</v>
      </c>
      <c r="Z23" s="36" cm="1">
        <f t="array" aca="1" ref="Z23" ca="1">INDIRECT("'"&amp;A21&amp;"'!k54")</f>
        <v>0.5</v>
      </c>
      <c r="AA23">
        <f ca="1">IFERROR(Z23*$C23,"N/A")</f>
        <v>1</v>
      </c>
      <c r="AB23" s="26" cm="1">
        <f t="array" aca="1" ref="AB23" ca="1">INDIRECT("'"&amp;A21&amp;"'!k55")</f>
        <v>0</v>
      </c>
      <c r="AC23">
        <f ca="1">IFERROR(AB23*$C23,"N/A")</f>
        <v>0</v>
      </c>
      <c r="AD23" s="37" cm="1">
        <f t="array" aca="1" ref="AD23" ca="1">INDIRECT("'"&amp;A21&amp;"'!k58")</f>
        <v>0.5</v>
      </c>
      <c r="AE23" s="38">
        <f ca="1">IFERROR(AD23*$C23,"N/A")</f>
        <v>1</v>
      </c>
      <c r="AG23" s="32" cm="1">
        <f t="array" aca="1" ref="AG23" ca="1">INDIRECT("'"&amp;A21&amp;"'!n53")</f>
        <v>0.5</v>
      </c>
      <c r="AH23">
        <f t="shared" ca="1" si="27"/>
        <v>1</v>
      </c>
      <c r="AI23" s="36" cm="1">
        <f t="array" aca="1" ref="AI23" ca="1">INDIRECT("'"&amp;A21&amp;"'!n54")</f>
        <v>0</v>
      </c>
      <c r="AJ23">
        <f t="shared" ca="1" si="28"/>
        <v>0</v>
      </c>
      <c r="AK23" s="26" cm="1">
        <f t="array" aca="1" ref="AK23" ca="1">INDIRECT("'"&amp;A21&amp;"'!n55")</f>
        <v>0</v>
      </c>
      <c r="AL23">
        <f ca="1">IFERROR(AK23*$C23,"N/A")</f>
        <v>0</v>
      </c>
      <c r="AM23" s="37" cm="1">
        <f t="array" aca="1" ref="AM23" ca="1">INDIRECT("'"&amp;A21&amp;"'!n58")</f>
        <v>0</v>
      </c>
      <c r="AN23" s="38">
        <f ca="1">IFERROR(AM23*$C23,"N/A")</f>
        <v>0</v>
      </c>
      <c r="AP23" s="32" cm="1">
        <f t="array" aca="1" ref="AP23" ca="1">INDIRECT("'"&amp;A21&amp;"'!F53")</f>
        <v>0</v>
      </c>
      <c r="AQ23">
        <f ca="1">IFERROR(AP23*$C23,"N/A")</f>
        <v>0</v>
      </c>
      <c r="AR23" s="1" cm="1">
        <f t="array" aca="1" ref="AR23" ca="1">INDIRECT("'"&amp;A21&amp;"'!F54")</f>
        <v>0.5</v>
      </c>
      <c r="AS23">
        <f t="shared" ca="1" si="34"/>
        <v>1</v>
      </c>
      <c r="AT23" s="26" cm="1">
        <f t="array" aca="1" ref="AT23" ca="1">INDIRECT("'"&amp;A21&amp;"'!F55")</f>
        <v>0</v>
      </c>
      <c r="AU23">
        <f ca="1">IFERROR(AT23*$C23,"N/A")</f>
        <v>0</v>
      </c>
      <c r="AV23" s="37" cm="1">
        <f t="array" aca="1" ref="AV23" ca="1">INDIRECT("'"&amp;A21&amp;"'!F58")</f>
        <v>0.5</v>
      </c>
      <c r="AW23" s="38">
        <f ca="1">IFERROR(AV23*$C23,"N/A")</f>
        <v>1</v>
      </c>
      <c r="AY23" s="31" cm="1">
        <f t="array" aca="1" ref="AY23" ca="1">INDIRECT("'"&amp;A21&amp;"'!I53")</f>
        <v>0.5</v>
      </c>
      <c r="AZ23">
        <f ca="1">IFERROR(AY23*$C23,"N/A")</f>
        <v>1</v>
      </c>
      <c r="BA23" s="26" cm="1">
        <f t="array" aca="1" ref="BA23" ca="1">INDIRECT("'"&amp;A21&amp;"'!I54")</f>
        <v>0</v>
      </c>
      <c r="BB23">
        <f ca="1">IFERROR(BA23*$C23,"N/A")</f>
        <v>0</v>
      </c>
      <c r="BC23" s="26" cm="1">
        <f t="array" aca="1" ref="BC23" ca="1">INDIRECT("'"&amp;A21&amp;"'!I55")</f>
        <v>0</v>
      </c>
      <c r="BD23">
        <f ca="1">IFERROR(BC23*$C23,"N/A")</f>
        <v>0</v>
      </c>
      <c r="BE23" s="37" cm="1">
        <f t="array" aca="1" ref="BE23" ca="1">INDIRECT("'"&amp;A21&amp;"'!I58")</f>
        <v>0</v>
      </c>
      <c r="BF23" s="38">
        <f ca="1">IFERROR(BE23*$C23,"N/A")</f>
        <v>0</v>
      </c>
      <c r="BH23" s="32" cm="1">
        <f t="array" aca="1" ref="BH23" ca="1">INDIRECT("'"&amp;A21&amp;"'!L53")</f>
        <v>0</v>
      </c>
      <c r="BI23">
        <f ca="1">IFERROR(BH23*$C23,"N/A")</f>
        <v>0</v>
      </c>
      <c r="BJ23" s="36" cm="1">
        <f t="array" aca="1" ref="BJ23" ca="1">INDIRECT("'"&amp;A21&amp;"'!L54")</f>
        <v>0.5</v>
      </c>
      <c r="BK23">
        <f ca="1">IFERROR(BJ23*$C23,"N/A")</f>
        <v>1</v>
      </c>
      <c r="BL23" s="26" cm="1">
        <f t="array" aca="1" ref="BL23" ca="1">INDIRECT("'"&amp;A21&amp;"'!L55")</f>
        <v>0</v>
      </c>
      <c r="BM23">
        <f ca="1">IFERROR(BL23*$C23,"N/A")</f>
        <v>0</v>
      </c>
      <c r="BN23" s="37" cm="1">
        <f t="array" aca="1" ref="BN23" ca="1">INDIRECT("'"&amp;A21&amp;"'!L58")</f>
        <v>0.5</v>
      </c>
      <c r="BO23" s="38">
        <f ca="1">IFERROR(BN23*$C23,"N/A")</f>
        <v>1</v>
      </c>
      <c r="BQ23" s="32" cm="1">
        <f t="array" aca="1" ref="BQ23" ca="1">INDIRECT("'"&amp;A21&amp;"'!O53")</f>
        <v>0.5</v>
      </c>
      <c r="BR23">
        <f t="shared" ca="1" si="29"/>
        <v>1</v>
      </c>
      <c r="BS23" s="36" cm="1">
        <f t="array" aca="1" ref="BS23" ca="1">INDIRECT("'"&amp;A21&amp;"'!O54")</f>
        <v>0</v>
      </c>
      <c r="BT23">
        <f t="shared" ca="1" si="30"/>
        <v>0</v>
      </c>
      <c r="BU23" s="26" cm="1">
        <f t="array" aca="1" ref="BU23" ca="1">INDIRECT("'"&amp;A21&amp;"'!O55")</f>
        <v>0</v>
      </c>
      <c r="BV23">
        <f ca="1">IFERROR(BU23*$C23,"N/A")</f>
        <v>0</v>
      </c>
      <c r="BW23" s="37" cm="1">
        <f t="array" aca="1" ref="BW23" ca="1">INDIRECT("'"&amp;A21&amp;"'!O58")</f>
        <v>0</v>
      </c>
      <c r="BX23" s="38">
        <f ca="1">IFERROR(BW23*$C23,"N/A")</f>
        <v>0</v>
      </c>
      <c r="BZ23" s="32" cm="1">
        <f t="array" aca="1" ref="BZ23" ca="1">INDIRECT("'"&amp;A21&amp;"'!G53")</f>
        <v>0.5</v>
      </c>
      <c r="CA23">
        <f ca="1">IFERROR(BZ23*$C23,"N/A")</f>
        <v>1</v>
      </c>
      <c r="CB23" s="1" cm="1">
        <f t="array" aca="1" ref="CB23" ca="1">INDIRECT("'"&amp;A21&amp;"'!G54")</f>
        <v>0.5</v>
      </c>
      <c r="CC23">
        <f t="shared" ca="1" si="35"/>
        <v>1</v>
      </c>
      <c r="CD23" s="26" cm="1">
        <f t="array" aca="1" ref="CD23" ca="1">INDIRECT("'"&amp;A21&amp;"'!G55")</f>
        <v>0</v>
      </c>
      <c r="CE23">
        <f ca="1">IFERROR(CD23*$C23,"N/A")</f>
        <v>0</v>
      </c>
      <c r="CF23" s="37" cm="1">
        <f t="array" aca="1" ref="CF23" ca="1">INDIRECT("'"&amp;A21&amp;"'!G58")</f>
        <v>0.5</v>
      </c>
      <c r="CG23" s="38">
        <f ca="1">IFERROR(CF23*$C23,"N/A")</f>
        <v>1</v>
      </c>
      <c r="CI23" s="31" cm="1">
        <f t="array" aca="1" ref="CI23" ca="1">INDIRECT("'"&amp;A21&amp;"'!J53")</f>
        <v>1</v>
      </c>
      <c r="CJ23">
        <f ca="1">IFERROR(CI23*$C23,"N/A")</f>
        <v>2</v>
      </c>
      <c r="CK23" s="26" cm="1">
        <f t="array" aca="1" ref="CK23" ca="1">INDIRECT("'"&amp;A21&amp;"'!J54")</f>
        <v>0</v>
      </c>
      <c r="CL23">
        <f ca="1">IFERROR(CK23*$C23,"N/A")</f>
        <v>0</v>
      </c>
      <c r="CM23" s="26" cm="1">
        <f t="array" aca="1" ref="CM23" ca="1">INDIRECT("'"&amp;A21&amp;"'!J55")</f>
        <v>0</v>
      </c>
      <c r="CN23">
        <f ca="1">IFERROR(CM23*$C23,"N/A")</f>
        <v>0</v>
      </c>
      <c r="CO23" s="37" cm="1">
        <f t="array" aca="1" ref="CO23" ca="1">INDIRECT("'"&amp;A21&amp;"'!J58")</f>
        <v>0</v>
      </c>
      <c r="CP23" s="38">
        <f ca="1">IFERROR(CO23*$C23,"N/A")</f>
        <v>0</v>
      </c>
      <c r="CR23" s="32" cm="1">
        <f t="array" aca="1" ref="CR23" ca="1">INDIRECT("'"&amp;A21&amp;"'!M53")</f>
        <v>0</v>
      </c>
      <c r="CS23">
        <f ca="1">IFERROR(CR23*$C23,"N/A")</f>
        <v>0</v>
      </c>
      <c r="CT23" s="36" cm="1">
        <f t="array" aca="1" ref="CT23" ca="1">INDIRECT("'"&amp;A21&amp;"'!M54")</f>
        <v>0</v>
      </c>
      <c r="CU23">
        <f ca="1">IFERROR(CT23*$C23,"N/A")</f>
        <v>0</v>
      </c>
      <c r="CV23" s="26" cm="1">
        <f t="array" aca="1" ref="CV23" ca="1">INDIRECT("'"&amp;A21&amp;"'!M55")</f>
        <v>1</v>
      </c>
      <c r="CW23">
        <f ca="1">IFERROR(CV23*$C23,"N/A")</f>
        <v>2</v>
      </c>
      <c r="CX23" s="37" cm="1">
        <f t="array" aca="1" ref="CX23" ca="1">INDIRECT("'"&amp;A21&amp;"'!M58")</f>
        <v>1</v>
      </c>
      <c r="CY23" s="38">
        <f ca="1">IFERROR(CX23*$C23,"N/A")</f>
        <v>2</v>
      </c>
      <c r="DA23" s="32" cm="1">
        <f t="array" aca="1" ref="DA23" ca="1">INDIRECT("'"&amp;A21&amp;"'!P53")</f>
        <v>1</v>
      </c>
      <c r="DB23">
        <f t="shared" ca="1" si="31"/>
        <v>2</v>
      </c>
      <c r="DC23" s="36" cm="1">
        <f t="array" aca="1" ref="DC23" ca="1">INDIRECT("'"&amp;A21&amp;"'!P54")</f>
        <v>0</v>
      </c>
      <c r="DD23">
        <f t="shared" ca="1" si="32"/>
        <v>0</v>
      </c>
      <c r="DE23" s="26" cm="1">
        <f t="array" aca="1" ref="DE23" ca="1">INDIRECT("'"&amp;A21&amp;"'!P55")</f>
        <v>0</v>
      </c>
      <c r="DF23">
        <f ca="1">IFERROR(DE23*$C23,"N/A")</f>
        <v>0</v>
      </c>
      <c r="DG23" s="37" cm="1">
        <f t="array" aca="1" ref="DG23" ca="1">INDIRECT("'"&amp;A21&amp;"'!P58")</f>
        <v>0</v>
      </c>
      <c r="DH23" s="38">
        <f ca="1">IFERROR(DG23*$C23,"N/A")</f>
        <v>0</v>
      </c>
    </row>
    <row r="24" spans="1:112" x14ac:dyDescent="0.25">
      <c r="D24" s="34"/>
      <c r="F24" s="32"/>
      <c r="H24" s="1"/>
      <c r="J24" s="26"/>
      <c r="L24" s="37"/>
      <c r="M24" s="38"/>
      <c r="O24" s="31"/>
      <c r="Q24" s="26"/>
      <c r="S24" s="26"/>
      <c r="U24" s="37"/>
      <c r="V24" s="38"/>
      <c r="X24" s="32"/>
      <c r="Z24" s="36"/>
      <c r="AB24" s="26"/>
      <c r="AD24" s="37"/>
      <c r="AE24" s="38"/>
      <c r="AG24" s="30"/>
      <c r="AK24" s="26"/>
      <c r="AM24" s="37"/>
      <c r="AN24" s="38"/>
      <c r="AP24" s="32"/>
      <c r="AR24" s="1"/>
      <c r="AT24" s="26"/>
      <c r="AV24" s="37"/>
      <c r="AW24" s="38"/>
      <c r="AY24" s="31"/>
      <c r="BA24" s="26"/>
      <c r="BC24" s="26"/>
      <c r="BE24" s="37"/>
      <c r="BF24" s="38"/>
      <c r="BH24" s="32"/>
      <c r="BJ24" s="36"/>
      <c r="BL24" s="26"/>
      <c r="BN24" s="37"/>
      <c r="BO24" s="38"/>
      <c r="BQ24" s="30"/>
      <c r="BU24" s="26"/>
      <c r="BW24" s="37"/>
      <c r="BX24" s="38"/>
      <c r="BZ24" s="32"/>
      <c r="CB24" s="1"/>
      <c r="CD24" s="26"/>
      <c r="CF24" s="37"/>
      <c r="CG24" s="38"/>
      <c r="CI24" s="31"/>
      <c r="CK24" s="26"/>
      <c r="CM24" s="26"/>
      <c r="CO24" s="37"/>
      <c r="CP24" s="38"/>
      <c r="CR24" s="32"/>
      <c r="CT24" s="36"/>
      <c r="CV24" s="26"/>
      <c r="CX24" s="37"/>
      <c r="CY24" s="38"/>
      <c r="DA24" s="30"/>
      <c r="DE24" s="26"/>
      <c r="DG24" s="37"/>
      <c r="DH24" s="38"/>
    </row>
    <row r="25" spans="1:112" x14ac:dyDescent="0.25">
      <c r="F25" s="32"/>
      <c r="L25" s="38"/>
      <c r="M25" s="38"/>
      <c r="O25" s="30"/>
      <c r="U25" s="38"/>
      <c r="V25" s="38"/>
      <c r="X25" s="30"/>
      <c r="AD25" s="38"/>
      <c r="AE25" s="38"/>
      <c r="AG25" s="30"/>
      <c r="AM25" s="38"/>
      <c r="AN25" s="38"/>
      <c r="AP25" s="32"/>
      <c r="AV25" s="38"/>
      <c r="AW25" s="38"/>
      <c r="AY25" s="30"/>
      <c r="BE25" s="38"/>
      <c r="BF25" s="38"/>
      <c r="BH25" s="30"/>
      <c r="BN25" s="38"/>
      <c r="BO25" s="38"/>
      <c r="BQ25" s="30"/>
      <c r="BW25" s="38"/>
      <c r="BX25" s="38"/>
      <c r="BZ25" s="32"/>
      <c r="CF25" s="38"/>
      <c r="CG25" s="38"/>
      <c r="CI25" s="30"/>
      <c r="CO25" s="38"/>
      <c r="CP25" s="38"/>
      <c r="CR25" s="30"/>
      <c r="CX25" s="38"/>
      <c r="CY25" s="38"/>
      <c r="DA25" s="30"/>
      <c r="DG25" s="38"/>
      <c r="DH25" s="38"/>
    </row>
    <row r="26" spans="1:112" x14ac:dyDescent="0.25">
      <c r="A26" s="24" t="s">
        <v>24</v>
      </c>
      <c r="B26" t="s">
        <v>18</v>
      </c>
      <c r="C26" s="25" cm="1">
        <f t="array" aca="1" ref="C26" ca="1">INDIRECT("'"&amp;A26&amp;"'!A26")</f>
        <v>15</v>
      </c>
      <c r="D26" s="34">
        <f ca="1">IFERROR(1/C26,"N/A")</f>
        <v>6.6666666666666666E-2</v>
      </c>
      <c r="F26" s="32" cm="1">
        <f t="array" aca="1" ref="F26" ca="1">INDIRECT("'"&amp;A26&amp;"'!E28")</f>
        <v>0.46666666666666667</v>
      </c>
      <c r="G26">
        <f ca="1">IFERROR(F26*$C26,"N/A")</f>
        <v>7</v>
      </c>
      <c r="H26" s="1" cm="1">
        <f t="array" aca="1" ref="H26" ca="1">INDIRECT("'"&amp;A26&amp;"'!E29")</f>
        <v>0.33333333333333331</v>
      </c>
      <c r="I26">
        <f ca="1">IFERROR(H26*$C26,"N/A")</f>
        <v>5</v>
      </c>
      <c r="J26" s="26" cm="1">
        <f t="array" aca="1" ref="J26" ca="1">INDIRECT("'"&amp;A26&amp;"'!E30")</f>
        <v>0.2</v>
      </c>
      <c r="K26">
        <f ca="1">IFERROR(J26*$C26,"N/A")</f>
        <v>3</v>
      </c>
      <c r="L26" s="37" cm="1">
        <f t="array" aca="1" ref="L26" ca="1">INDIRECT("'"&amp;A26&amp;"'!E33")</f>
        <v>0.53333333333333333</v>
      </c>
      <c r="M26" s="38">
        <f ca="1">IFERROR(L26*$C26,"N/A")</f>
        <v>8</v>
      </c>
      <c r="O26" s="31" cm="1">
        <f t="array" aca="1" ref="O26" ca="1">INDIRECT("'"&amp;A26&amp;"'!H28")</f>
        <v>0.53333333333333333</v>
      </c>
      <c r="P26">
        <f ca="1">IFERROR(O26*$C26,"N/A")</f>
        <v>8</v>
      </c>
      <c r="Q26" s="26" cm="1">
        <f t="array" aca="1" ref="Q26" ca="1">INDIRECT("'"&amp;A26&amp;"'!H29")</f>
        <v>0.33333333333333331</v>
      </c>
      <c r="R26">
        <f ca="1">IFERROR(Q26*$C26,"N/A")</f>
        <v>5</v>
      </c>
      <c r="S26" s="26" cm="1">
        <f t="array" aca="1" ref="S26" ca="1">INDIRECT("'"&amp;A26&amp;"'!H30")</f>
        <v>0.13333333333333333</v>
      </c>
      <c r="T26">
        <f ca="1">IFERROR(S26*$C26,"N/A")</f>
        <v>2</v>
      </c>
      <c r="U26" s="37" cm="1">
        <f t="array" aca="1" ref="U26" ca="1">INDIRECT("'"&amp;A26&amp;"'!h33")</f>
        <v>0.46666666666666667</v>
      </c>
      <c r="V26" s="38">
        <f ca="1">IFERROR(U26*$C26,"N/A")</f>
        <v>7</v>
      </c>
      <c r="X26" s="32" cm="1">
        <f t="array" aca="1" ref="X26" ca="1">INDIRECT("'"&amp;A26&amp;"'!k28")</f>
        <v>0.53333333333333333</v>
      </c>
      <c r="Y26">
        <f ca="1">IFERROR(X26*$C26,"N/A")</f>
        <v>8</v>
      </c>
      <c r="Z26" s="36" cm="1">
        <f t="array" aca="1" ref="Z26" ca="1">INDIRECT("'"&amp;A26&amp;"'!k29")</f>
        <v>0.33333333333333331</v>
      </c>
      <c r="AA26">
        <f ca="1">IFERROR(Z26*$C26,"N/A")</f>
        <v>5</v>
      </c>
      <c r="AB26" s="26" cm="1">
        <f t="array" aca="1" ref="AB26" ca="1">INDIRECT("'"&amp;A26&amp;"'!k30")</f>
        <v>0.13333333333333333</v>
      </c>
      <c r="AC26">
        <f ca="1">IFERROR(AB26*$C26,"N/A")</f>
        <v>2</v>
      </c>
      <c r="AD26" s="37" cm="1">
        <f t="array" aca="1" ref="AD26" ca="1">INDIRECT("'"&amp;A26&amp;"'!K33")</f>
        <v>0.46666666666666667</v>
      </c>
      <c r="AE26" s="38">
        <f ca="1">IFERROR(AD26*$C26,"N/A")</f>
        <v>7</v>
      </c>
      <c r="AG26" s="32" cm="1">
        <f t="array" aca="1" ref="AG26" ca="1">INDIRECT("'"&amp;A26&amp;"'!n28")</f>
        <v>0.46666666666666667</v>
      </c>
      <c r="AH26">
        <f t="shared" ref="AH26:AH28" ca="1" si="36">IFERROR(AG26*$C26,"N/A")</f>
        <v>7</v>
      </c>
      <c r="AI26" s="36" cm="1">
        <f t="array" aca="1" ref="AI26" ca="1">INDIRECT("'"&amp;A26&amp;"'!n29")</f>
        <v>0.26666666666666666</v>
      </c>
      <c r="AJ26">
        <f t="shared" ref="AJ26:AJ28" ca="1" si="37">IFERROR(AI26*$C26,"N/A")</f>
        <v>4</v>
      </c>
      <c r="AK26" s="26" cm="1">
        <f t="array" aca="1" ref="AK26" ca="1">INDIRECT("'"&amp;A26&amp;"'!n30")</f>
        <v>0.26666666666666666</v>
      </c>
      <c r="AL26">
        <f ca="1">IFERROR(AK26*$C26,"N/A")</f>
        <v>4</v>
      </c>
      <c r="AM26" s="37" cm="1">
        <f t="array" aca="1" ref="AM26" ca="1">INDIRECT("'"&amp;A26&amp;"'!n33")</f>
        <v>0.53333333333333333</v>
      </c>
      <c r="AN26" s="38">
        <f ca="1">IFERROR(AM26*$C26,"N/A")</f>
        <v>8</v>
      </c>
      <c r="AP26" s="32" cm="1">
        <f t="array" aca="1" ref="AP26" ca="1">INDIRECT("'"&amp;A26&amp;"'!F28")</f>
        <v>0.4</v>
      </c>
      <c r="AQ26">
        <f ca="1">IFERROR(AP26*$C26,"N/A")</f>
        <v>6</v>
      </c>
      <c r="AR26" s="1" cm="1">
        <f t="array" aca="1" ref="AR26" ca="1">INDIRECT("'"&amp;A26&amp;"'!F29")</f>
        <v>0.46666666666666667</v>
      </c>
      <c r="AS26">
        <f ca="1">IFERROR(AR26*$C26,"N/A")</f>
        <v>7</v>
      </c>
      <c r="AT26" s="26" cm="1">
        <f t="array" aca="1" ref="AT26" ca="1">INDIRECT("'"&amp;A26&amp;"'!F30")</f>
        <v>0.13333333333333333</v>
      </c>
      <c r="AU26">
        <f ca="1">IFERROR(AT26*$C26,"N/A")</f>
        <v>2</v>
      </c>
      <c r="AV26" s="37" cm="1">
        <f t="array" aca="1" ref="AV26" ca="1">INDIRECT("'"&amp;A26&amp;"'!F33")</f>
        <v>0.6</v>
      </c>
      <c r="AW26" s="38">
        <f ca="1">IFERROR(AV26*$C26,"N/A")</f>
        <v>9</v>
      </c>
      <c r="AY26" s="31" cm="1">
        <f t="array" aca="1" ref="AY26" ca="1">INDIRECT("'"&amp;A26&amp;"'!I28")</f>
        <v>0.46666666666666667</v>
      </c>
      <c r="AZ26">
        <f ca="1">IFERROR(AY26*$C26,"N/A")</f>
        <v>7</v>
      </c>
      <c r="BA26" s="26" cm="1">
        <f t="array" aca="1" ref="BA26" ca="1">INDIRECT("'"&amp;A26&amp;"'!I29")</f>
        <v>0.46666666666666667</v>
      </c>
      <c r="BB26">
        <f ca="1">IFERROR(BA26*$C26,"N/A")</f>
        <v>7</v>
      </c>
      <c r="BC26" s="26" cm="1">
        <f t="array" aca="1" ref="BC26" ca="1">INDIRECT("'"&amp;A26&amp;"'!I30")</f>
        <v>6.6666666666666666E-2</v>
      </c>
      <c r="BD26">
        <f ca="1">IFERROR(BC26*$C26,"N/A")</f>
        <v>1</v>
      </c>
      <c r="BE26" s="37" cm="1">
        <f t="array" aca="1" ref="BE26" ca="1">INDIRECT("'"&amp;A26&amp;"'!I33")</f>
        <v>0.53333333333333333</v>
      </c>
      <c r="BF26" s="38">
        <f ca="1">IFERROR(BE26*$C26,"N/A")</f>
        <v>8</v>
      </c>
      <c r="BH26" s="32" cm="1">
        <f t="array" aca="1" ref="BH26" ca="1">INDIRECT("'"&amp;A26&amp;"'!L28")</f>
        <v>0.46666666666666667</v>
      </c>
      <c r="BI26">
        <f ca="1">IFERROR(BH26*$C26,"N/A")</f>
        <v>7</v>
      </c>
      <c r="BJ26" s="36" cm="1">
        <f t="array" aca="1" ref="BJ26" ca="1">INDIRECT("'"&amp;A26&amp;"'!L29")</f>
        <v>0.33333333333333331</v>
      </c>
      <c r="BK26">
        <f ca="1">IFERROR(BJ26*$C26,"N/A")</f>
        <v>5</v>
      </c>
      <c r="BL26" s="26" cm="1">
        <f t="array" aca="1" ref="BL26" ca="1">INDIRECT("'"&amp;A26&amp;"'!L30")</f>
        <v>0.2</v>
      </c>
      <c r="BM26">
        <f ca="1">IFERROR(BL26*$C26,"N/A")</f>
        <v>3</v>
      </c>
      <c r="BN26" s="37" cm="1">
        <f t="array" aca="1" ref="BN26" ca="1">INDIRECT("'"&amp;A26&amp;"'!L33")</f>
        <v>0.53333333333333333</v>
      </c>
      <c r="BO26" s="38">
        <f ca="1">IFERROR(BN26*$C26,"N/A")</f>
        <v>8</v>
      </c>
      <c r="BQ26" s="32" cm="1">
        <f t="array" aca="1" ref="BQ26" ca="1">INDIRECT("'"&amp;A26&amp;"'!O28")</f>
        <v>0.46666666666666667</v>
      </c>
      <c r="BR26">
        <f t="shared" ref="BR26:BR28" ca="1" si="38">IFERROR(BQ26*$C26,"N/A")</f>
        <v>7</v>
      </c>
      <c r="BS26" s="36" cm="1">
        <f t="array" aca="1" ref="BS26" ca="1">INDIRECT("'"&amp;A26&amp;"'!O29")</f>
        <v>0.2</v>
      </c>
      <c r="BT26">
        <f t="shared" ref="BT26:BT28" ca="1" si="39">IFERROR(BS26*$C26,"N/A")</f>
        <v>3</v>
      </c>
      <c r="BU26" s="26" cm="1">
        <f t="array" aca="1" ref="BU26" ca="1">INDIRECT("'"&amp;A26&amp;"'!O30")</f>
        <v>0.33333333333333331</v>
      </c>
      <c r="BV26">
        <f ca="1">IFERROR(BU26*$C26,"N/A")</f>
        <v>5</v>
      </c>
      <c r="BW26" s="37" cm="1">
        <f t="array" aca="1" ref="BW26" ca="1">INDIRECT("'"&amp;A26&amp;"'!O33")</f>
        <v>0.53333333333333333</v>
      </c>
      <c r="BX26" s="38">
        <f ca="1">IFERROR(BW26*$C26,"N/A")</f>
        <v>8</v>
      </c>
      <c r="BZ26" s="32" cm="1">
        <f t="array" aca="1" ref="BZ26" ca="1">INDIRECT("'"&amp;A26&amp;"'!G28")</f>
        <v>0.26666666666666666</v>
      </c>
      <c r="CA26">
        <f ca="1">IFERROR(BZ26*$C26,"N/A")</f>
        <v>4</v>
      </c>
      <c r="CB26" s="1" cm="1">
        <f t="array" aca="1" ref="CB26" ca="1">INDIRECT("'"&amp;A26&amp;"'!G29")</f>
        <v>0.4</v>
      </c>
      <c r="CC26">
        <f ca="1">IFERROR(CB26*$C26,"N/A")</f>
        <v>6</v>
      </c>
      <c r="CD26" s="26" cm="1">
        <f t="array" aca="1" ref="CD26" ca="1">INDIRECT("'"&amp;A26&amp;"'!G30")</f>
        <v>0.33333333333333331</v>
      </c>
      <c r="CE26">
        <f ca="1">IFERROR(CD26*$C26,"N/A")</f>
        <v>5</v>
      </c>
      <c r="CF26" s="37" cm="1">
        <f t="array" aca="1" ref="CF26" ca="1">INDIRECT("'"&amp;A26&amp;"'!G33")</f>
        <v>0.73333333333333339</v>
      </c>
      <c r="CG26" s="38">
        <f ca="1">IFERROR(CF26*$C26,"N/A")</f>
        <v>11</v>
      </c>
      <c r="CI26" s="31" cm="1">
        <f t="array" aca="1" ref="CI26" ca="1">INDIRECT("'"&amp;A26&amp;"'!J28")</f>
        <v>0.46666666666666667</v>
      </c>
      <c r="CJ26">
        <f ca="1">IFERROR(CI26*$C26,"N/A")</f>
        <v>7</v>
      </c>
      <c r="CK26" s="26" cm="1">
        <f t="array" aca="1" ref="CK26" ca="1">INDIRECT("'"&amp;A26&amp;"'!J29")</f>
        <v>0.4</v>
      </c>
      <c r="CL26">
        <f ca="1">IFERROR(CK26*$C26,"N/A")</f>
        <v>6</v>
      </c>
      <c r="CM26" s="26" cm="1">
        <f t="array" aca="1" ref="CM26" ca="1">INDIRECT("'"&amp;A26&amp;"'!J30")</f>
        <v>0.13333333333333333</v>
      </c>
      <c r="CN26">
        <f ca="1">IFERROR(CM26*$C26,"N/A")</f>
        <v>2</v>
      </c>
      <c r="CO26" s="37" cm="1">
        <f t="array" aca="1" ref="CO26" ca="1">INDIRECT("'"&amp;A26&amp;"'!J33")</f>
        <v>0.53333333333333333</v>
      </c>
      <c r="CP26" s="38">
        <f ca="1">IFERROR(CO26*$C26,"N/A")</f>
        <v>8</v>
      </c>
      <c r="CR26" s="32" cm="1">
        <f t="array" aca="1" ref="CR26" ca="1">INDIRECT("'"&amp;A26&amp;"'!M28")</f>
        <v>0.33333333333333331</v>
      </c>
      <c r="CS26">
        <f ca="1">IFERROR(CR26*$C26,"N/A")</f>
        <v>5</v>
      </c>
      <c r="CT26" s="36" cm="1">
        <f t="array" aca="1" ref="CT26" ca="1">INDIRECT("'"&amp;A26&amp;"'!M29")</f>
        <v>0.46666666666666667</v>
      </c>
      <c r="CU26">
        <f ca="1">IFERROR(CT26*$C26,"N/A")</f>
        <v>7</v>
      </c>
      <c r="CV26" s="26" cm="1">
        <f t="array" aca="1" ref="CV26" ca="1">INDIRECT("'"&amp;A26&amp;"'!M30")</f>
        <v>0.2</v>
      </c>
      <c r="CW26">
        <f ca="1">IFERROR(CV26*$C26,"N/A")</f>
        <v>3</v>
      </c>
      <c r="CX26" s="37" cm="1">
        <f t="array" aca="1" ref="CX26" ca="1">INDIRECT("'"&amp;A26&amp;"'!M33")</f>
        <v>0.66666666666666674</v>
      </c>
      <c r="CY26" s="38">
        <f ca="1">IFERROR(CX26*$C26,"N/A")</f>
        <v>10.000000000000002</v>
      </c>
      <c r="DA26" s="32" cm="1">
        <f t="array" aca="1" ref="DA26" ca="1">INDIRECT("'"&amp;A26&amp;"'!P28")</f>
        <v>0.4</v>
      </c>
      <c r="DB26">
        <f t="shared" ref="DB26:DB28" ca="1" si="40">IFERROR(DA26*$C26,"N/A")</f>
        <v>6</v>
      </c>
      <c r="DC26" s="36" cm="1">
        <f t="array" aca="1" ref="DC26" ca="1">INDIRECT("'"&amp;A26&amp;"'!P29")</f>
        <v>0.33333333333333331</v>
      </c>
      <c r="DD26">
        <f t="shared" ref="DD26:DD28" ca="1" si="41">IFERROR(DC26*$C26,"N/A")</f>
        <v>5</v>
      </c>
      <c r="DE26" s="26" cm="1">
        <f t="array" aca="1" ref="DE26" ca="1">INDIRECT("'"&amp;A26&amp;"'!P30")</f>
        <v>0.26666666666666666</v>
      </c>
      <c r="DF26">
        <f ca="1">IFERROR(DE26*$C26,"N/A")</f>
        <v>4</v>
      </c>
      <c r="DG26" s="37" cm="1">
        <f t="array" aca="1" ref="DG26" ca="1">INDIRECT("'"&amp;A26&amp;"'!P33")</f>
        <v>0.6</v>
      </c>
      <c r="DH26" s="38">
        <f ca="1">IFERROR(DG26*$C26,"N/A")</f>
        <v>9</v>
      </c>
    </row>
    <row r="27" spans="1:112" x14ac:dyDescent="0.25">
      <c r="B27" t="s">
        <v>19</v>
      </c>
      <c r="C27" s="25" cm="1">
        <f t="array" aca="1" ref="C27" ca="1">INDIRECT("'"&amp;A26&amp;"'!B26")</f>
        <v>6</v>
      </c>
      <c r="D27" s="34">
        <f ca="1">IFERROR(1/C27,"N/A")</f>
        <v>0.16666666666666666</v>
      </c>
      <c r="F27" s="32" cm="1">
        <f t="array" aca="1" ref="F27" ca="1">INDIRECT("'"&amp;A26&amp;"'!E36")</f>
        <v>0.5</v>
      </c>
      <c r="G27">
        <f ca="1">IFERROR(F27*$C27,"N/A")</f>
        <v>3</v>
      </c>
      <c r="H27" s="1" cm="1">
        <f t="array" aca="1" ref="H27" ca="1">INDIRECT("'"&amp;A26&amp;"'!E37")</f>
        <v>0.33333333333333331</v>
      </c>
      <c r="I27">
        <f t="shared" ref="I27:I28" ca="1" si="42">IFERROR(H27*$C27,"N/A")</f>
        <v>2</v>
      </c>
      <c r="J27" s="27" cm="1">
        <f t="array" aca="1" ref="J27" ca="1">INDIRECT("'"&amp;A26&amp;"'!E38")</f>
        <v>0.16666666666666666</v>
      </c>
      <c r="K27">
        <f ca="1">IFERROR(J27*$C27,"N/A")</f>
        <v>1</v>
      </c>
      <c r="L27" s="37" cm="1">
        <f t="array" aca="1" ref="L27" ca="1">INDIRECT("'"&amp;A26&amp;"'!E41")</f>
        <v>0.5</v>
      </c>
      <c r="M27" s="38">
        <f ca="1">IFERROR(L27*$C27,"N/A")</f>
        <v>3</v>
      </c>
      <c r="O27" s="31" cm="1">
        <f t="array" aca="1" ref="O27" ca="1">INDIRECT("'"&amp;A26&amp;"'!H36")</f>
        <v>0.5</v>
      </c>
      <c r="P27">
        <f ca="1">IFERROR(O27*$C27,"N/A")</f>
        <v>3</v>
      </c>
      <c r="Q27" s="26" cm="1">
        <f t="array" aca="1" ref="Q27" ca="1">INDIRECT("'"&amp;A26&amp;"'!H37")</f>
        <v>0.33333333333333331</v>
      </c>
      <c r="R27">
        <f ca="1">IFERROR(Q27*$C27,"N/A")</f>
        <v>2</v>
      </c>
      <c r="S27" s="26" cm="1">
        <f t="array" aca="1" ref="S27" ca="1">INDIRECT("'"&amp;A26&amp;"'!h38")</f>
        <v>0.16666666666666666</v>
      </c>
      <c r="T27">
        <f ca="1">IFERROR(S27*$C27,"N/A")</f>
        <v>1</v>
      </c>
      <c r="U27" s="37" cm="1">
        <f t="array" aca="1" ref="U27" ca="1">INDIRECT("'"&amp;A26&amp;"'!h41")</f>
        <v>0.5</v>
      </c>
      <c r="V27" s="38">
        <f ca="1">IFERROR(U27*$C27,"N/A")</f>
        <v>3</v>
      </c>
      <c r="X27" s="32" cm="1">
        <f t="array" aca="1" ref="X27" ca="1">INDIRECT("'"&amp;A26&amp;"'!k36")</f>
        <v>0.5</v>
      </c>
      <c r="Y27">
        <f ca="1">IFERROR(X27*$C27,"N/A")</f>
        <v>3</v>
      </c>
      <c r="Z27" s="36" cm="1">
        <f t="array" aca="1" ref="Z27" ca="1">INDIRECT("'"&amp;A26&amp;"'!k37")</f>
        <v>0.33333333333333331</v>
      </c>
      <c r="AA27">
        <f ca="1">IFERROR(Z27*$C27,"N/A")</f>
        <v>2</v>
      </c>
      <c r="AB27" s="26" cm="1">
        <f t="array" aca="1" ref="AB27" ca="1">INDIRECT("'"&amp;A26&amp;"'!k38")</f>
        <v>0.16666666666666666</v>
      </c>
      <c r="AC27">
        <f ca="1">IFERROR(AB27*$C27,"N/A")</f>
        <v>1</v>
      </c>
      <c r="AD27" s="37" cm="1">
        <f t="array" aca="1" ref="AD27" ca="1">INDIRECT("'"&amp;A26&amp;"'!k41")</f>
        <v>0.5</v>
      </c>
      <c r="AE27" s="38">
        <f ca="1">IFERROR(AD27*$C27,"N/A")</f>
        <v>3</v>
      </c>
      <c r="AG27" s="32" cm="1">
        <f t="array" aca="1" ref="AG27" ca="1">INDIRECT("'"&amp;A26&amp;"'!n36")</f>
        <v>0.33333333333333331</v>
      </c>
      <c r="AH27">
        <f t="shared" ca="1" si="36"/>
        <v>2</v>
      </c>
      <c r="AI27" s="36" cm="1">
        <f t="array" aca="1" ref="AI27" ca="1">INDIRECT("'"&amp;A26&amp;"'!n37")</f>
        <v>0.16666666666666666</v>
      </c>
      <c r="AJ27">
        <f t="shared" ca="1" si="37"/>
        <v>1</v>
      </c>
      <c r="AK27" s="26" cm="1">
        <f t="array" aca="1" ref="AK27" ca="1">INDIRECT("'"&amp;A26&amp;"'!n38")</f>
        <v>0.5</v>
      </c>
      <c r="AL27">
        <f ca="1">IFERROR(AK27*$C27,"N/A")</f>
        <v>3</v>
      </c>
      <c r="AM27" s="37" cm="1">
        <f t="array" aca="1" ref="AM27" ca="1">INDIRECT("'"&amp;A26&amp;"'!n41")</f>
        <v>0.66666666666666663</v>
      </c>
      <c r="AN27" s="38">
        <f ca="1">IFERROR(AM27*$C27,"N/A")</f>
        <v>4</v>
      </c>
      <c r="AP27" s="32" cm="1">
        <f t="array" aca="1" ref="AP27" ca="1">INDIRECT("'"&amp;A26&amp;"'!F36")</f>
        <v>0.5</v>
      </c>
      <c r="AQ27">
        <f ca="1">IFERROR(AP27*$C27,"N/A")</f>
        <v>3</v>
      </c>
      <c r="AR27" s="1" cm="1">
        <f t="array" aca="1" ref="AR27" ca="1">INDIRECT("'"&amp;A26&amp;"'!F37")</f>
        <v>0.33333333333333331</v>
      </c>
      <c r="AS27">
        <f t="shared" ref="AS27:AS28" ca="1" si="43">IFERROR(AR27*$C27,"N/A")</f>
        <v>2</v>
      </c>
      <c r="AT27" s="27" cm="1">
        <f t="array" aca="1" ref="AT27" ca="1">INDIRECT("'"&amp;A26&amp;"'!F38")</f>
        <v>0.16666666666666666</v>
      </c>
      <c r="AU27">
        <f ca="1">IFERROR(AT27*$C27,"N/A")</f>
        <v>1</v>
      </c>
      <c r="AV27" s="37" cm="1">
        <f t="array" aca="1" ref="AV27" ca="1">INDIRECT("'"&amp;A26&amp;"'!F41")</f>
        <v>0.5</v>
      </c>
      <c r="AW27" s="38">
        <f ca="1">IFERROR(AV27*$C27,"N/A")</f>
        <v>3</v>
      </c>
      <c r="AY27" s="31" cm="1">
        <f t="array" aca="1" ref="AY27" ca="1">INDIRECT("'"&amp;A26&amp;"'!I36")</f>
        <v>0.33333333333333331</v>
      </c>
      <c r="AZ27">
        <f ca="1">IFERROR(AY27*$C27,"N/A")</f>
        <v>2</v>
      </c>
      <c r="BA27" s="26" cm="1">
        <f t="array" aca="1" ref="BA27" ca="1">INDIRECT("'"&amp;A26&amp;"'!I37")</f>
        <v>0.66666666666666663</v>
      </c>
      <c r="BB27">
        <f ca="1">IFERROR(BA27*$C27,"N/A")</f>
        <v>4</v>
      </c>
      <c r="BC27" s="26" cm="1">
        <f t="array" aca="1" ref="BC27" ca="1">INDIRECT("'"&amp;A26&amp;"'!I38")</f>
        <v>0</v>
      </c>
      <c r="BD27">
        <f ca="1">IFERROR(BC27*$C27,"N/A")</f>
        <v>0</v>
      </c>
      <c r="BE27" s="37" cm="1">
        <f t="array" aca="1" ref="BE27" ca="1">INDIRECT("'"&amp;A26&amp;"'!I41")</f>
        <v>0.66666666666666663</v>
      </c>
      <c r="BF27" s="38">
        <f ca="1">IFERROR(BE27*$C27,"N/A")</f>
        <v>4</v>
      </c>
      <c r="BH27" s="32" cm="1">
        <f t="array" aca="1" ref="BH27" ca="1">INDIRECT("'"&amp;A26&amp;"'!L36")</f>
        <v>0.5</v>
      </c>
      <c r="BI27">
        <f ca="1">IFERROR(BH27*$C27,"N/A")</f>
        <v>3</v>
      </c>
      <c r="BJ27" s="36" cm="1">
        <f t="array" aca="1" ref="BJ27" ca="1">INDIRECT("'"&amp;A26&amp;"'!L37")</f>
        <v>0.16666666666666666</v>
      </c>
      <c r="BK27">
        <f ca="1">IFERROR(BJ27*$C27,"N/A")</f>
        <v>1</v>
      </c>
      <c r="BL27" s="26" cm="1">
        <f t="array" aca="1" ref="BL27" ca="1">INDIRECT("'"&amp;A26&amp;"'!L38")</f>
        <v>0.33333333333333331</v>
      </c>
      <c r="BM27">
        <f ca="1">IFERROR(BL27*$C27,"N/A")</f>
        <v>2</v>
      </c>
      <c r="BN27" s="37" cm="1">
        <f t="array" aca="1" ref="BN27" ca="1">INDIRECT("'"&amp;A26&amp;"'!L41")</f>
        <v>0.5</v>
      </c>
      <c r="BO27" s="38">
        <f ca="1">IFERROR(BN27*$C27,"N/A")</f>
        <v>3</v>
      </c>
      <c r="BQ27" s="32" cm="1">
        <f t="array" aca="1" ref="BQ27" ca="1">INDIRECT("'"&amp;A26&amp;"'!O36")</f>
        <v>0.33333333333333331</v>
      </c>
      <c r="BR27">
        <f t="shared" ca="1" si="38"/>
        <v>2</v>
      </c>
      <c r="BS27" s="36" cm="1">
        <f t="array" aca="1" ref="BS27" ca="1">INDIRECT("'"&amp;A26&amp;"'!O37")</f>
        <v>0.16666666666666666</v>
      </c>
      <c r="BT27">
        <f t="shared" ca="1" si="39"/>
        <v>1</v>
      </c>
      <c r="BU27" s="26" cm="1">
        <f t="array" aca="1" ref="BU27" ca="1">INDIRECT("'"&amp;A26&amp;"'!O38")</f>
        <v>0.5</v>
      </c>
      <c r="BV27">
        <f ca="1">IFERROR(BU27*$C27,"N/A")</f>
        <v>3</v>
      </c>
      <c r="BW27" s="37" cm="1">
        <f t="array" aca="1" ref="BW27" ca="1">INDIRECT("'"&amp;A26&amp;"'!O41")</f>
        <v>0.66666666666666663</v>
      </c>
      <c r="BX27" s="38">
        <f ca="1">IFERROR(BW27*$C27,"N/A")</f>
        <v>4</v>
      </c>
      <c r="BZ27" s="32" cm="1">
        <f t="array" aca="1" ref="BZ27" ca="1">INDIRECT("'"&amp;A26&amp;"'!G36")</f>
        <v>0.33333333333333331</v>
      </c>
      <c r="CA27">
        <f ca="1">IFERROR(BZ27*$C27,"N/A")</f>
        <v>2</v>
      </c>
      <c r="CB27" s="1" cm="1">
        <f t="array" aca="1" ref="CB27" ca="1">INDIRECT("'"&amp;A26&amp;"'!G37")</f>
        <v>0.33333333333333331</v>
      </c>
      <c r="CC27">
        <f t="shared" ref="CC27:CC28" ca="1" si="44">IFERROR(CB27*$C27,"N/A")</f>
        <v>2</v>
      </c>
      <c r="CD27" s="27" cm="1">
        <f t="array" aca="1" ref="CD27" ca="1">INDIRECT("'"&amp;A26&amp;"'!G38")</f>
        <v>0.33333333333333331</v>
      </c>
      <c r="CE27">
        <f ca="1">IFERROR(CD27*$C27,"N/A")</f>
        <v>2</v>
      </c>
      <c r="CF27" s="37" cm="1">
        <f t="array" aca="1" ref="CF27" ca="1">INDIRECT("'"&amp;A26&amp;"'!G41")</f>
        <v>0.66666666666666663</v>
      </c>
      <c r="CG27" s="38">
        <f ca="1">IFERROR(CF27*$C27,"N/A")</f>
        <v>4</v>
      </c>
      <c r="CI27" s="31" cm="1">
        <f t="array" aca="1" ref="CI27" ca="1">INDIRECT("'"&amp;A26&amp;"'!J36")</f>
        <v>0.33333333333333331</v>
      </c>
      <c r="CJ27">
        <f ca="1">IFERROR(CI27*$C27,"N/A")</f>
        <v>2</v>
      </c>
      <c r="CK27" s="26" cm="1">
        <f t="array" aca="1" ref="CK27" ca="1">INDIRECT("'"&amp;A26&amp;"'!J37")</f>
        <v>0.5</v>
      </c>
      <c r="CL27">
        <f ca="1">IFERROR(CK27*$C27,"N/A")</f>
        <v>3</v>
      </c>
      <c r="CM27" s="26" cm="1">
        <f t="array" aca="1" ref="CM27" ca="1">INDIRECT("'"&amp;A26&amp;"'!J38")</f>
        <v>0.16666666666666666</v>
      </c>
      <c r="CN27">
        <f ca="1">IFERROR(CM27*$C27,"N/A")</f>
        <v>1</v>
      </c>
      <c r="CO27" s="37" cm="1">
        <f t="array" aca="1" ref="CO27" ca="1">INDIRECT("'"&amp;A26&amp;"'!J41")</f>
        <v>0.66666666666666663</v>
      </c>
      <c r="CP27" s="38">
        <f ca="1">IFERROR(CO27*$C27,"N/A")</f>
        <v>4</v>
      </c>
      <c r="CR27" s="32" cm="1">
        <f t="array" aca="1" ref="CR27" ca="1">INDIRECT("'"&amp;A26&amp;"'!M36")</f>
        <v>0.33333333333333331</v>
      </c>
      <c r="CS27">
        <f ca="1">IFERROR(CR27*$C27,"N/A")</f>
        <v>2</v>
      </c>
      <c r="CT27" s="36" cm="1">
        <f t="array" aca="1" ref="CT27" ca="1">INDIRECT("'"&amp;A26&amp;"'!M37")</f>
        <v>0.33333333333333331</v>
      </c>
      <c r="CU27">
        <f ca="1">IFERROR(CT27*$C27,"N/A")</f>
        <v>2</v>
      </c>
      <c r="CV27" s="26" cm="1">
        <f t="array" aca="1" ref="CV27" ca="1">INDIRECT("'"&amp;A26&amp;"'!M38")</f>
        <v>0.33333333333333331</v>
      </c>
      <c r="CW27">
        <f ca="1">IFERROR(CV27*$C27,"N/A")</f>
        <v>2</v>
      </c>
      <c r="CX27" s="37" cm="1">
        <f t="array" aca="1" ref="CX27" ca="1">INDIRECT("'"&amp;A26&amp;"'!M41")</f>
        <v>0.66666666666666663</v>
      </c>
      <c r="CY27" s="38">
        <f ca="1">IFERROR(CX27*$C27,"N/A")</f>
        <v>4</v>
      </c>
      <c r="DA27" s="32" cm="1">
        <f t="array" aca="1" ref="DA27" ca="1">INDIRECT("'"&amp;A26&amp;"'!P36")</f>
        <v>0.33333333333333331</v>
      </c>
      <c r="DB27">
        <f t="shared" ca="1" si="40"/>
        <v>2</v>
      </c>
      <c r="DC27" s="36" cm="1">
        <f t="array" aca="1" ref="DC27" ca="1">INDIRECT("'"&amp;A26&amp;"'!P37")</f>
        <v>0.16666666666666666</v>
      </c>
      <c r="DD27">
        <f t="shared" ca="1" si="41"/>
        <v>1</v>
      </c>
      <c r="DE27" s="26" cm="1">
        <f t="array" aca="1" ref="DE27" ca="1">INDIRECT("'"&amp;A26&amp;"'!P38")</f>
        <v>0.5</v>
      </c>
      <c r="DF27">
        <f ca="1">IFERROR(DE27*$C27,"N/A")</f>
        <v>3</v>
      </c>
      <c r="DG27" s="37" cm="1">
        <f t="array" aca="1" ref="DG27" ca="1">INDIRECT("'"&amp;A26&amp;"'!P41")</f>
        <v>0.66666666666666663</v>
      </c>
      <c r="DH27" s="38">
        <f ca="1">IFERROR(DG27*$C27,"N/A")</f>
        <v>4</v>
      </c>
    </row>
    <row r="28" spans="1:112" x14ac:dyDescent="0.25">
      <c r="B28" t="s">
        <v>20</v>
      </c>
      <c r="C28" s="25" cm="1">
        <f t="array" aca="1" ref="C28" ca="1">INDIRECT("'"&amp;A26&amp;"'!C26")</f>
        <v>6</v>
      </c>
      <c r="D28" s="34">
        <f ca="1">IFERROR(1/C28,"N/A")</f>
        <v>0.16666666666666666</v>
      </c>
      <c r="F28" s="32" cm="1">
        <f t="array" aca="1" ref="F28" ca="1">INDIRECT("'"&amp;A26&amp;"'!E53")</f>
        <v>0.83333333333333337</v>
      </c>
      <c r="G28">
        <f ca="1">IFERROR(F28*$C28,"N/A")</f>
        <v>5</v>
      </c>
      <c r="H28" s="1" cm="1">
        <f t="array" aca="1" ref="H28" ca="1">INDIRECT("'"&amp;A26&amp;"'!E54")</f>
        <v>0</v>
      </c>
      <c r="I28">
        <f t="shared" ca="1" si="42"/>
        <v>0</v>
      </c>
      <c r="J28" s="26" cm="1">
        <f t="array" aca="1" ref="J28" ca="1">INDIRECT("'"&amp;A26&amp;"'!E55")</f>
        <v>0.16666666666666666</v>
      </c>
      <c r="K28">
        <f ca="1">IFERROR(J28*$C28,"N/A")</f>
        <v>1</v>
      </c>
      <c r="L28" s="37" cm="1">
        <f t="array" aca="1" ref="L28" ca="1">INDIRECT("'"&amp;A26&amp;"'!E58")</f>
        <v>0.16666666666666666</v>
      </c>
      <c r="M28" s="38">
        <f ca="1">IFERROR(L28*$C28,"N/A")</f>
        <v>1</v>
      </c>
      <c r="O28" s="31" cm="1">
        <f t="array" aca="1" ref="O28" ca="1">INDIRECT("'"&amp;A26&amp;"'!H53")</f>
        <v>0.83333333333333337</v>
      </c>
      <c r="P28">
        <f ca="1">IFERROR(O28*$C28,"N/A")</f>
        <v>5</v>
      </c>
      <c r="Q28" s="26" cm="1">
        <f t="array" aca="1" ref="Q28" ca="1">INDIRECT("'"&amp;A26&amp;"'!H54")</f>
        <v>0.16666666666666666</v>
      </c>
      <c r="R28">
        <f ca="1">IFERROR(Q28*$C28,"N/A")</f>
        <v>1</v>
      </c>
      <c r="S28" s="26" cm="1">
        <f t="array" aca="1" ref="S28" ca="1">INDIRECT("'"&amp;A26&amp;"'!h55")</f>
        <v>0</v>
      </c>
      <c r="T28">
        <f ca="1">IFERROR(S28*$C28,"N/A")</f>
        <v>0</v>
      </c>
      <c r="U28" s="37" cm="1">
        <f t="array" aca="1" ref="U28" ca="1">INDIRECT("'"&amp;A26&amp;"'!h58")</f>
        <v>0.16666666666666666</v>
      </c>
      <c r="V28" s="38">
        <f ca="1">IFERROR(U28*$C28,"N/A")</f>
        <v>1</v>
      </c>
      <c r="X28" s="32" cm="1">
        <f t="array" aca="1" ref="X28" ca="1">INDIRECT("'"&amp;A26&amp;"'!k53")</f>
        <v>0.83333333333333337</v>
      </c>
      <c r="Y28">
        <f ca="1">IFERROR(X28*$C28,"N/A")</f>
        <v>5</v>
      </c>
      <c r="Z28" s="36" cm="1">
        <f t="array" aca="1" ref="Z28" ca="1">INDIRECT("'"&amp;A26&amp;"'!k54")</f>
        <v>0.16666666666666666</v>
      </c>
      <c r="AA28">
        <f ca="1">IFERROR(Z28*$C28,"N/A")</f>
        <v>1</v>
      </c>
      <c r="AB28" s="26" cm="1">
        <f t="array" aca="1" ref="AB28" ca="1">INDIRECT("'"&amp;A26&amp;"'!k55")</f>
        <v>0</v>
      </c>
      <c r="AC28">
        <f ca="1">IFERROR(AB28*$C28,"N/A")</f>
        <v>0</v>
      </c>
      <c r="AD28" s="37" cm="1">
        <f t="array" aca="1" ref="AD28" ca="1">INDIRECT("'"&amp;A26&amp;"'!k58")</f>
        <v>0.16666666666666666</v>
      </c>
      <c r="AE28" s="38">
        <f ca="1">IFERROR(AD28*$C28,"N/A")</f>
        <v>1</v>
      </c>
      <c r="AG28" s="32" cm="1">
        <f t="array" aca="1" ref="AG28" ca="1">INDIRECT("'"&amp;A26&amp;"'!n53")</f>
        <v>0.66666666666666663</v>
      </c>
      <c r="AH28">
        <f t="shared" ca="1" si="36"/>
        <v>4</v>
      </c>
      <c r="AI28" s="36" cm="1">
        <f t="array" aca="1" ref="AI28" ca="1">INDIRECT("'"&amp;A26&amp;"'!n54")</f>
        <v>0.33333333333333331</v>
      </c>
      <c r="AJ28">
        <f t="shared" ca="1" si="37"/>
        <v>2</v>
      </c>
      <c r="AK28" s="26" cm="1">
        <f t="array" aca="1" ref="AK28" ca="1">INDIRECT("'"&amp;A26&amp;"'!n55")</f>
        <v>0</v>
      </c>
      <c r="AL28">
        <f ca="1">IFERROR(AK28*$C28,"N/A")</f>
        <v>0</v>
      </c>
      <c r="AM28" s="37" cm="1">
        <f t="array" aca="1" ref="AM28" ca="1">INDIRECT("'"&amp;A26&amp;"'!n58")</f>
        <v>0.33333333333333331</v>
      </c>
      <c r="AN28" s="38">
        <f ca="1">IFERROR(AM28*$C28,"N/A")</f>
        <v>2</v>
      </c>
      <c r="AP28" s="32" cm="1">
        <f t="array" aca="1" ref="AP28" ca="1">INDIRECT("'"&amp;A26&amp;"'!F53")</f>
        <v>0.83333333333333337</v>
      </c>
      <c r="AQ28">
        <f ca="1">IFERROR(AP28*$C28,"N/A")</f>
        <v>5</v>
      </c>
      <c r="AR28" s="1" cm="1">
        <f t="array" aca="1" ref="AR28" ca="1">INDIRECT("'"&amp;A26&amp;"'!F54")</f>
        <v>0.16666666666666666</v>
      </c>
      <c r="AS28">
        <f t="shared" ca="1" si="43"/>
        <v>1</v>
      </c>
      <c r="AT28" s="26" cm="1">
        <f t="array" aca="1" ref="AT28" ca="1">INDIRECT("'"&amp;A26&amp;"'!F55")</f>
        <v>0</v>
      </c>
      <c r="AU28">
        <f ca="1">IFERROR(AT28*$C28,"N/A")</f>
        <v>0</v>
      </c>
      <c r="AV28" s="37" cm="1">
        <f t="array" aca="1" ref="AV28" ca="1">INDIRECT("'"&amp;A26&amp;"'!F58")</f>
        <v>0.16666666666666666</v>
      </c>
      <c r="AW28" s="38">
        <f ca="1">IFERROR(AV28*$C28,"N/A")</f>
        <v>1</v>
      </c>
      <c r="AY28" s="31" cm="1">
        <f t="array" aca="1" ref="AY28" ca="1">INDIRECT("'"&amp;A26&amp;"'!I53")</f>
        <v>0.66666666666666663</v>
      </c>
      <c r="AZ28">
        <f ca="1">IFERROR(AY28*$C28,"N/A")</f>
        <v>4</v>
      </c>
      <c r="BA28" s="26" cm="1">
        <f t="array" aca="1" ref="BA28" ca="1">INDIRECT("'"&amp;A26&amp;"'!I54")</f>
        <v>0.33333333333333331</v>
      </c>
      <c r="BB28">
        <f ca="1">IFERROR(BA28*$C28,"N/A")</f>
        <v>2</v>
      </c>
      <c r="BC28" s="26" cm="1">
        <f t="array" aca="1" ref="BC28" ca="1">INDIRECT("'"&amp;A26&amp;"'!I55")</f>
        <v>0</v>
      </c>
      <c r="BD28">
        <f ca="1">IFERROR(BC28*$C28,"N/A")</f>
        <v>0</v>
      </c>
      <c r="BE28" s="37" cm="1">
        <f t="array" aca="1" ref="BE28" ca="1">INDIRECT("'"&amp;A26&amp;"'!I58")</f>
        <v>0.33333333333333331</v>
      </c>
      <c r="BF28" s="38">
        <f ca="1">IFERROR(BE28*$C28,"N/A")</f>
        <v>2</v>
      </c>
      <c r="BH28" s="32" cm="1">
        <f t="array" aca="1" ref="BH28" ca="1">INDIRECT("'"&amp;A26&amp;"'!L53")</f>
        <v>0.66666666666666663</v>
      </c>
      <c r="BI28">
        <f ca="1">IFERROR(BH28*$C28,"N/A")</f>
        <v>4</v>
      </c>
      <c r="BJ28" s="36" cm="1">
        <f t="array" aca="1" ref="BJ28" ca="1">INDIRECT("'"&amp;A26&amp;"'!L54")</f>
        <v>0.33333333333333331</v>
      </c>
      <c r="BK28">
        <f ca="1">IFERROR(BJ28*$C28,"N/A")</f>
        <v>2</v>
      </c>
      <c r="BL28" s="26" cm="1">
        <f t="array" aca="1" ref="BL28" ca="1">INDIRECT("'"&amp;A26&amp;"'!L55")</f>
        <v>0</v>
      </c>
      <c r="BM28">
        <f ca="1">IFERROR(BL28*$C28,"N/A")</f>
        <v>0</v>
      </c>
      <c r="BN28" s="37" cm="1">
        <f t="array" aca="1" ref="BN28" ca="1">INDIRECT("'"&amp;A26&amp;"'!L58")</f>
        <v>0.33333333333333331</v>
      </c>
      <c r="BO28" s="38">
        <f ca="1">IFERROR(BN28*$C28,"N/A")</f>
        <v>2</v>
      </c>
      <c r="BQ28" s="32" cm="1">
        <f t="array" aca="1" ref="BQ28" ca="1">INDIRECT("'"&amp;A26&amp;"'!O53")</f>
        <v>0.66666666666666663</v>
      </c>
      <c r="BR28">
        <f t="shared" ca="1" si="38"/>
        <v>4</v>
      </c>
      <c r="BS28" s="36" cm="1">
        <f t="array" aca="1" ref="BS28" ca="1">INDIRECT("'"&amp;A26&amp;"'!O54")</f>
        <v>0.33333333333333331</v>
      </c>
      <c r="BT28">
        <f t="shared" ca="1" si="39"/>
        <v>2</v>
      </c>
      <c r="BU28" s="26" cm="1">
        <f t="array" aca="1" ref="BU28" ca="1">INDIRECT("'"&amp;A26&amp;"'!O55")</f>
        <v>0</v>
      </c>
      <c r="BV28">
        <f ca="1">IFERROR(BU28*$C28,"N/A")</f>
        <v>0</v>
      </c>
      <c r="BW28" s="37" cm="1">
        <f t="array" aca="1" ref="BW28" ca="1">INDIRECT("'"&amp;A26&amp;"'!O58")</f>
        <v>0.33333333333333331</v>
      </c>
      <c r="BX28" s="38">
        <f ca="1">IFERROR(BW28*$C28,"N/A")</f>
        <v>2</v>
      </c>
      <c r="BZ28" s="32" cm="1">
        <f t="array" aca="1" ref="BZ28" ca="1">INDIRECT("'"&amp;A26&amp;"'!G53")</f>
        <v>0.5</v>
      </c>
      <c r="CA28">
        <f ca="1">IFERROR(BZ28*$C28,"N/A")</f>
        <v>3</v>
      </c>
      <c r="CB28" s="1" cm="1">
        <f t="array" aca="1" ref="CB28" ca="1">INDIRECT("'"&amp;A26&amp;"'!G54")</f>
        <v>0.33333333333333331</v>
      </c>
      <c r="CC28">
        <f t="shared" ca="1" si="44"/>
        <v>2</v>
      </c>
      <c r="CD28" s="26" cm="1">
        <f t="array" aca="1" ref="CD28" ca="1">INDIRECT("'"&amp;A26&amp;"'!G55")</f>
        <v>0.16666666666666666</v>
      </c>
      <c r="CE28">
        <f ca="1">IFERROR(CD28*$C28,"N/A")</f>
        <v>1</v>
      </c>
      <c r="CF28" s="37" cm="1">
        <f t="array" aca="1" ref="CF28" ca="1">INDIRECT("'"&amp;A26&amp;"'!G58")</f>
        <v>0.5</v>
      </c>
      <c r="CG28" s="38">
        <f ca="1">IFERROR(CF28*$C28,"N/A")</f>
        <v>3</v>
      </c>
      <c r="CI28" s="31" cm="1">
        <f t="array" aca="1" ref="CI28" ca="1">INDIRECT("'"&amp;A26&amp;"'!J53")</f>
        <v>0.66666666666666663</v>
      </c>
      <c r="CJ28">
        <f ca="1">IFERROR(CI28*$C28,"N/A")</f>
        <v>4</v>
      </c>
      <c r="CK28" s="26" cm="1">
        <f t="array" aca="1" ref="CK28" ca="1">INDIRECT("'"&amp;A26&amp;"'!J54")</f>
        <v>0.33333333333333331</v>
      </c>
      <c r="CL28">
        <f ca="1">IFERROR(CK28*$C28,"N/A")</f>
        <v>2</v>
      </c>
      <c r="CM28" s="26" cm="1">
        <f t="array" aca="1" ref="CM28" ca="1">INDIRECT("'"&amp;A26&amp;"'!J55")</f>
        <v>0</v>
      </c>
      <c r="CN28">
        <f ca="1">IFERROR(CM28*$C28,"N/A")</f>
        <v>0</v>
      </c>
      <c r="CO28" s="37" cm="1">
        <f t="array" aca="1" ref="CO28" ca="1">INDIRECT("'"&amp;A26&amp;"'!J58")</f>
        <v>0.33333333333333331</v>
      </c>
      <c r="CP28" s="38">
        <f ca="1">IFERROR(CO28*$C28,"N/A")</f>
        <v>2</v>
      </c>
      <c r="CR28" s="32" cm="1">
        <f t="array" aca="1" ref="CR28" ca="1">INDIRECT("'"&amp;A26&amp;"'!M53")</f>
        <v>0.5</v>
      </c>
      <c r="CS28">
        <f ca="1">IFERROR(CR28*$C28,"N/A")</f>
        <v>3</v>
      </c>
      <c r="CT28" s="36" cm="1">
        <f t="array" aca="1" ref="CT28" ca="1">INDIRECT("'"&amp;A26&amp;"'!M54")</f>
        <v>0.5</v>
      </c>
      <c r="CU28">
        <f ca="1">IFERROR(CT28*$C28,"N/A")</f>
        <v>3</v>
      </c>
      <c r="CV28" s="26" cm="1">
        <f t="array" aca="1" ref="CV28" ca="1">INDIRECT("'"&amp;A26&amp;"'!M55")</f>
        <v>0</v>
      </c>
      <c r="CW28">
        <f ca="1">IFERROR(CV28*$C28,"N/A")</f>
        <v>0</v>
      </c>
      <c r="CX28" s="37" cm="1">
        <f t="array" aca="1" ref="CX28" ca="1">INDIRECT("'"&amp;A26&amp;"'!M58")</f>
        <v>0.5</v>
      </c>
      <c r="CY28" s="38">
        <f ca="1">IFERROR(CX28*$C28,"N/A")</f>
        <v>3</v>
      </c>
      <c r="DA28" s="32" cm="1">
        <f t="array" aca="1" ref="DA28" ca="1">INDIRECT("'"&amp;A26&amp;"'!P53")</f>
        <v>0.5</v>
      </c>
      <c r="DB28">
        <f t="shared" ca="1" si="40"/>
        <v>3</v>
      </c>
      <c r="DC28" s="36" cm="1">
        <f t="array" aca="1" ref="DC28" ca="1">INDIRECT("'"&amp;A26&amp;"'!P54")</f>
        <v>0.5</v>
      </c>
      <c r="DD28">
        <f t="shared" ca="1" si="41"/>
        <v>3</v>
      </c>
      <c r="DE28" s="26" cm="1">
        <f t="array" aca="1" ref="DE28" ca="1">INDIRECT("'"&amp;A26&amp;"'!P55")</f>
        <v>0</v>
      </c>
      <c r="DF28">
        <f ca="1">IFERROR(DE28*$C28,"N/A")</f>
        <v>0</v>
      </c>
      <c r="DG28" s="37" cm="1">
        <f t="array" aca="1" ref="DG28" ca="1">INDIRECT("'"&amp;A26&amp;"'!P58")</f>
        <v>0.5</v>
      </c>
      <c r="DH28" s="38">
        <f ca="1">IFERROR(DG28*$C28,"N/A")</f>
        <v>3</v>
      </c>
    </row>
    <row r="29" spans="1:112" x14ac:dyDescent="0.25">
      <c r="F29" s="32"/>
      <c r="L29" s="38"/>
      <c r="M29" s="38"/>
      <c r="O29" s="30"/>
      <c r="U29" s="38"/>
      <c r="V29" s="38"/>
      <c r="X29" s="30"/>
      <c r="AD29" s="38"/>
      <c r="AE29" s="38"/>
      <c r="AG29" s="30"/>
      <c r="AM29" s="38"/>
      <c r="AN29" s="38"/>
      <c r="AP29" s="32"/>
      <c r="AV29" s="38"/>
      <c r="AW29" s="38"/>
      <c r="AY29" s="30"/>
      <c r="BE29" s="38"/>
      <c r="BF29" s="38"/>
      <c r="BH29" s="30"/>
      <c r="BN29" s="38"/>
      <c r="BO29" s="38"/>
      <c r="BQ29" s="30"/>
      <c r="BW29" s="38"/>
      <c r="BX29" s="38"/>
      <c r="BZ29" s="32"/>
      <c r="CF29" s="38"/>
      <c r="CG29" s="38"/>
      <c r="CI29" s="30"/>
      <c r="CO29" s="38"/>
      <c r="CP29" s="38"/>
      <c r="CR29" s="30"/>
      <c r="CX29" s="38"/>
      <c r="CY29" s="38"/>
      <c r="DA29" s="30"/>
      <c r="DG29" s="38"/>
      <c r="DH29" s="38"/>
    </row>
    <row r="30" spans="1:112" x14ac:dyDescent="0.25">
      <c r="F30" s="32"/>
      <c r="L30" s="38"/>
      <c r="M30" s="38"/>
      <c r="O30" s="30"/>
      <c r="U30" s="38"/>
      <c r="V30" s="38"/>
      <c r="X30" s="30"/>
      <c r="AD30" s="38"/>
      <c r="AE30" s="38"/>
      <c r="AG30" s="30"/>
      <c r="AM30" s="38"/>
      <c r="AN30" s="38"/>
      <c r="AP30" s="32"/>
      <c r="AV30" s="38"/>
      <c r="AW30" s="38"/>
      <c r="AY30" s="30"/>
      <c r="BE30" s="38"/>
      <c r="BF30" s="38"/>
      <c r="BH30" s="30"/>
      <c r="BN30" s="38"/>
      <c r="BO30" s="38"/>
      <c r="BQ30" s="30"/>
      <c r="BW30" s="38"/>
      <c r="BX30" s="38"/>
      <c r="BZ30" s="32"/>
      <c r="CF30" s="38"/>
      <c r="CG30" s="38"/>
      <c r="CI30" s="30"/>
      <c r="CO30" s="38"/>
      <c r="CP30" s="38"/>
      <c r="CR30" s="30"/>
      <c r="CX30" s="38"/>
      <c r="CY30" s="38"/>
      <c r="DA30" s="30"/>
      <c r="DG30" s="38"/>
      <c r="DH30" s="38"/>
    </row>
    <row r="31" spans="1:112" x14ac:dyDescent="0.25">
      <c r="A31" s="24" t="s">
        <v>25</v>
      </c>
      <c r="B31" t="s">
        <v>18</v>
      </c>
      <c r="C31" s="25" cm="1">
        <f t="array" aca="1" ref="C31" ca="1">INDIRECT("'"&amp;A31&amp;"'!A26")</f>
        <v>13</v>
      </c>
      <c r="D31" s="34">
        <f ca="1">IFERROR(1/C31,"N/A")</f>
        <v>7.6923076923076927E-2</v>
      </c>
      <c r="F31" s="32" cm="1">
        <f t="array" aca="1" ref="F31" ca="1">INDIRECT("'"&amp;A31&amp;"'!E28")</f>
        <v>7.6923076923076927E-2</v>
      </c>
      <c r="G31">
        <f ca="1">IFERROR(F31*$C31,"N/A")</f>
        <v>1</v>
      </c>
      <c r="H31" s="1" cm="1">
        <f t="array" aca="1" ref="H31" ca="1">INDIRECT("'"&amp;A31&amp;"'!E29")</f>
        <v>0.61538461538461542</v>
      </c>
      <c r="I31">
        <f ca="1">IFERROR(H31*$C31,"N/A")</f>
        <v>8</v>
      </c>
      <c r="J31" s="26" cm="1">
        <f t="array" aca="1" ref="J31" ca="1">INDIRECT("'"&amp;A31&amp;"'!E30")</f>
        <v>0.30769230769230771</v>
      </c>
      <c r="K31">
        <f ca="1">IFERROR(J31*$C31,"N/A")</f>
        <v>4</v>
      </c>
      <c r="L31" s="37" cm="1">
        <f t="array" aca="1" ref="L31" ca="1">INDIRECT("'"&amp;A31&amp;"'!E33")</f>
        <v>0.92307692307692313</v>
      </c>
      <c r="M31" s="38">
        <f ca="1">IFERROR(L31*$C31,"N/A")</f>
        <v>12</v>
      </c>
      <c r="O31" s="31" cm="1">
        <f t="array" aca="1" ref="O31" ca="1">INDIRECT("'"&amp;A31&amp;"'!H28")</f>
        <v>0.30769230769230771</v>
      </c>
      <c r="P31">
        <f ca="1">IFERROR(O31*$C31,"N/A")</f>
        <v>4</v>
      </c>
      <c r="Q31" s="26" cm="1">
        <f t="array" aca="1" ref="Q31" ca="1">INDIRECT("'"&amp;A31&amp;"'!H29")</f>
        <v>0.53846153846153844</v>
      </c>
      <c r="R31">
        <f ca="1">IFERROR(Q31*$C31,"N/A")</f>
        <v>7</v>
      </c>
      <c r="S31" s="26" cm="1">
        <f t="array" aca="1" ref="S31" ca="1">INDIRECT("'"&amp;A31&amp;"'!H30")</f>
        <v>0.15384615384615385</v>
      </c>
      <c r="T31">
        <f ca="1">IFERROR(S31*$C31,"N/A")</f>
        <v>2</v>
      </c>
      <c r="U31" s="37" cm="1">
        <f t="array" aca="1" ref="U31" ca="1">INDIRECT("'"&amp;A31&amp;"'!h33")</f>
        <v>0.69230769230769229</v>
      </c>
      <c r="V31" s="38">
        <f ca="1">IFERROR(U31*$C31,"N/A")</f>
        <v>9</v>
      </c>
      <c r="X31" s="32" cm="1">
        <f t="array" aca="1" ref="X31" ca="1">INDIRECT("'"&amp;A31&amp;"'!k28")</f>
        <v>0.30769230769230771</v>
      </c>
      <c r="Y31">
        <f ca="1">IFERROR(X31*$C31,"N/A")</f>
        <v>4</v>
      </c>
      <c r="Z31" s="36" cm="1">
        <f t="array" aca="1" ref="Z31" ca="1">INDIRECT("'"&amp;A31&amp;"'!k29")</f>
        <v>0.38461538461538464</v>
      </c>
      <c r="AA31">
        <f ca="1">IFERROR(Z31*$C31,"N/A")</f>
        <v>5</v>
      </c>
      <c r="AB31" s="26" cm="1">
        <f t="array" aca="1" ref="AB31" ca="1">INDIRECT("'"&amp;A31&amp;"'!k30")</f>
        <v>0.30769230769230771</v>
      </c>
      <c r="AC31">
        <f ca="1">IFERROR(AB31*$C31,"N/A")</f>
        <v>4</v>
      </c>
      <c r="AD31" s="37" cm="1">
        <f t="array" aca="1" ref="AD31" ca="1">INDIRECT("'"&amp;A31&amp;"'!K33")</f>
        <v>0.69230769230769229</v>
      </c>
      <c r="AE31" s="38">
        <f ca="1">IFERROR(AD31*$C31,"N/A")</f>
        <v>9</v>
      </c>
      <c r="AG31" s="32" cm="1">
        <f t="array" aca="1" ref="AG31" ca="1">INDIRECT("'"&amp;A31&amp;"'!n28")</f>
        <v>0.23076923076923078</v>
      </c>
      <c r="AH31">
        <f t="shared" ref="AH31:AH33" ca="1" si="45">IFERROR(AG31*$C31,"N/A")</f>
        <v>3</v>
      </c>
      <c r="AI31" s="36" cm="1">
        <f t="array" aca="1" ref="AI31" ca="1">INDIRECT("'"&amp;A31&amp;"'!n29")</f>
        <v>0.53846153846153844</v>
      </c>
      <c r="AJ31">
        <f t="shared" ref="AJ31:AJ33" ca="1" si="46">IFERROR(AI31*$C31,"N/A")</f>
        <v>7</v>
      </c>
      <c r="AK31" s="26" cm="1">
        <f t="array" aca="1" ref="AK31" ca="1">INDIRECT("'"&amp;A31&amp;"'!n30")</f>
        <v>0.23076923076923078</v>
      </c>
      <c r="AL31">
        <f ca="1">IFERROR(AK31*$C31,"N/A")</f>
        <v>3</v>
      </c>
      <c r="AM31" s="37" cm="1">
        <f t="array" aca="1" ref="AM31" ca="1">INDIRECT("'"&amp;A31&amp;"'!n33")</f>
        <v>0.76923076923076916</v>
      </c>
      <c r="AN31" s="38">
        <f ca="1">IFERROR(AM31*$C31,"N/A")</f>
        <v>10</v>
      </c>
      <c r="AP31" s="32" cm="1">
        <f t="array" aca="1" ref="AP31" ca="1">INDIRECT("'"&amp;A31&amp;"'!F28")</f>
        <v>7.6923076923076927E-2</v>
      </c>
      <c r="AQ31">
        <f ca="1">IFERROR(AP31*$C31,"N/A")</f>
        <v>1</v>
      </c>
      <c r="AR31" s="1" cm="1">
        <f t="array" aca="1" ref="AR31" ca="1">INDIRECT("'"&amp;A31&amp;"'!F29")</f>
        <v>0.69230769230769229</v>
      </c>
      <c r="AS31">
        <f ca="1">IFERROR(AR31*$C31,"N/A")</f>
        <v>9</v>
      </c>
      <c r="AT31" s="26" cm="1">
        <f t="array" aca="1" ref="AT31" ca="1">INDIRECT("'"&amp;A31&amp;"'!F30")</f>
        <v>0.23076923076923078</v>
      </c>
      <c r="AU31">
        <f ca="1">IFERROR(AT31*$C31,"N/A")</f>
        <v>3</v>
      </c>
      <c r="AV31" s="37" cm="1">
        <f t="array" aca="1" ref="AV31" ca="1">INDIRECT("'"&amp;A31&amp;"'!F33")</f>
        <v>0.92307692307692313</v>
      </c>
      <c r="AW31" s="38">
        <f ca="1">IFERROR(AV31*$C31,"N/A")</f>
        <v>12</v>
      </c>
      <c r="AY31" s="31" cm="1">
        <f t="array" aca="1" ref="AY31" ca="1">INDIRECT("'"&amp;A31&amp;"'!I28")</f>
        <v>0.23076923076923078</v>
      </c>
      <c r="AZ31">
        <f ca="1">IFERROR(AY31*$C31,"N/A")</f>
        <v>3</v>
      </c>
      <c r="BA31" s="26" cm="1">
        <f t="array" aca="1" ref="BA31" ca="1">INDIRECT("'"&amp;A31&amp;"'!I29")</f>
        <v>0.61538461538461542</v>
      </c>
      <c r="BB31">
        <f ca="1">IFERROR(BA31*$C31,"N/A")</f>
        <v>8</v>
      </c>
      <c r="BC31" s="26" cm="1">
        <f t="array" aca="1" ref="BC31" ca="1">INDIRECT("'"&amp;A31&amp;"'!I30")</f>
        <v>0.15384615384615385</v>
      </c>
      <c r="BD31">
        <f ca="1">IFERROR(BC31*$C31,"N/A")</f>
        <v>2</v>
      </c>
      <c r="BE31" s="37" cm="1">
        <f t="array" aca="1" ref="BE31" ca="1">INDIRECT("'"&amp;A31&amp;"'!I33")</f>
        <v>0.76923076923076927</v>
      </c>
      <c r="BF31" s="38">
        <f ca="1">IFERROR(BE31*$C31,"N/A")</f>
        <v>10</v>
      </c>
      <c r="BH31" s="32" cm="1">
        <f t="array" aca="1" ref="BH31" ca="1">INDIRECT("'"&amp;A31&amp;"'!L28")</f>
        <v>0.30769230769230771</v>
      </c>
      <c r="BI31">
        <f ca="1">IFERROR(BH31*$C31,"N/A")</f>
        <v>4</v>
      </c>
      <c r="BJ31" s="36" cm="1">
        <f t="array" aca="1" ref="BJ31" ca="1">INDIRECT("'"&amp;A31&amp;"'!L29")</f>
        <v>0.38461538461538464</v>
      </c>
      <c r="BK31">
        <f ca="1">IFERROR(BJ31*$C31,"N/A")</f>
        <v>5</v>
      </c>
      <c r="BL31" s="26" cm="1">
        <f t="array" aca="1" ref="BL31" ca="1">INDIRECT("'"&amp;A31&amp;"'!L30")</f>
        <v>0.30769230769230771</v>
      </c>
      <c r="BM31">
        <f ca="1">IFERROR(BL31*$C31,"N/A")</f>
        <v>4</v>
      </c>
      <c r="BN31" s="37" cm="1">
        <f t="array" aca="1" ref="BN31" ca="1">INDIRECT("'"&amp;A31&amp;"'!L33")</f>
        <v>0.69230769230769229</v>
      </c>
      <c r="BO31" s="38">
        <f ca="1">IFERROR(BN31*$C31,"N/A")</f>
        <v>9</v>
      </c>
      <c r="BQ31" s="32" cm="1">
        <f t="array" aca="1" ref="BQ31" ca="1">INDIRECT("'"&amp;A31&amp;"'!O28")</f>
        <v>7.6923076923076927E-2</v>
      </c>
      <c r="BR31">
        <f t="shared" ref="BR31:BR33" ca="1" si="47">IFERROR(BQ31*$C31,"N/A")</f>
        <v>1</v>
      </c>
      <c r="BS31" s="36" cm="1">
        <f t="array" aca="1" ref="BS31" ca="1">INDIRECT("'"&amp;A31&amp;"'!O29")</f>
        <v>0.53846153846153844</v>
      </c>
      <c r="BT31">
        <f t="shared" ref="BT31:BT33" ca="1" si="48">IFERROR(BS31*$C31,"N/A")</f>
        <v>7</v>
      </c>
      <c r="BU31" s="26" cm="1">
        <f t="array" aca="1" ref="BU31" ca="1">INDIRECT("'"&amp;A31&amp;"'!O30")</f>
        <v>0.38461538461538464</v>
      </c>
      <c r="BV31">
        <f ca="1">IFERROR(BU31*$C31,"N/A")</f>
        <v>5</v>
      </c>
      <c r="BW31" s="37" cm="1">
        <f t="array" aca="1" ref="BW31" ca="1">INDIRECT("'"&amp;A31&amp;"'!O33")</f>
        <v>0.92307692307692313</v>
      </c>
      <c r="BX31" s="38">
        <f ca="1">IFERROR(BW31*$C31,"N/A")</f>
        <v>12</v>
      </c>
      <c r="BZ31" s="32" cm="1">
        <f t="array" aca="1" ref="BZ31" ca="1">INDIRECT("'"&amp;A31&amp;"'!G28")</f>
        <v>0</v>
      </c>
      <c r="CA31">
        <f ca="1">IFERROR(BZ31*$C31,"N/A")</f>
        <v>0</v>
      </c>
      <c r="CB31" s="1" cm="1">
        <f t="array" aca="1" ref="CB31" ca="1">INDIRECT("'"&amp;A31&amp;"'!G29")</f>
        <v>0.53846153846153844</v>
      </c>
      <c r="CC31">
        <f ca="1">IFERROR(CB31*$C31,"N/A")</f>
        <v>7</v>
      </c>
      <c r="CD31" s="26" cm="1">
        <f t="array" aca="1" ref="CD31" ca="1">INDIRECT("'"&amp;A31&amp;"'!G30")</f>
        <v>0.46153846153846156</v>
      </c>
      <c r="CE31">
        <f ca="1">IFERROR(CD31*$C31,"N/A")</f>
        <v>6</v>
      </c>
      <c r="CF31" s="37" cm="1">
        <f t="array" aca="1" ref="CF31" ca="1">INDIRECT("'"&amp;A31&amp;"'!G33")</f>
        <v>1</v>
      </c>
      <c r="CG31" s="38">
        <f ca="1">IFERROR(CF31*$C31,"N/A")</f>
        <v>13</v>
      </c>
      <c r="CI31" s="31" cm="1">
        <f t="array" aca="1" ref="CI31" ca="1">INDIRECT("'"&amp;A31&amp;"'!J28")</f>
        <v>0.15384615384615385</v>
      </c>
      <c r="CJ31">
        <f ca="1">IFERROR(CI31*$C31,"N/A")</f>
        <v>2</v>
      </c>
      <c r="CK31" s="26" cm="1">
        <f t="array" aca="1" ref="CK31" ca="1">INDIRECT("'"&amp;A31&amp;"'!J29")</f>
        <v>0.61538461538461542</v>
      </c>
      <c r="CL31">
        <f ca="1">IFERROR(CK31*$C31,"N/A")</f>
        <v>8</v>
      </c>
      <c r="CM31" s="26" cm="1">
        <f t="array" aca="1" ref="CM31" ca="1">INDIRECT("'"&amp;A31&amp;"'!J30")</f>
        <v>0.23076923076923078</v>
      </c>
      <c r="CN31">
        <f ca="1">IFERROR(CM31*$C31,"N/A")</f>
        <v>3</v>
      </c>
      <c r="CO31" s="37" cm="1">
        <f t="array" aca="1" ref="CO31" ca="1">INDIRECT("'"&amp;A31&amp;"'!J33")</f>
        <v>0.84615384615384626</v>
      </c>
      <c r="CP31" s="38">
        <f ca="1">IFERROR(CO31*$C31,"N/A")</f>
        <v>11.000000000000002</v>
      </c>
      <c r="CR31" s="32" cm="1">
        <f t="array" aca="1" ref="CR31" ca="1">INDIRECT("'"&amp;A31&amp;"'!M28")</f>
        <v>0.15384615384615385</v>
      </c>
      <c r="CS31">
        <f ca="1">IFERROR(CR31*$C31,"N/A")</f>
        <v>2</v>
      </c>
      <c r="CT31" s="36" cm="1">
        <f t="array" aca="1" ref="CT31" ca="1">INDIRECT("'"&amp;A31&amp;"'!M29")</f>
        <v>0.69230769230769229</v>
      </c>
      <c r="CU31">
        <f ca="1">IFERROR(CT31*$C31,"N/A")</f>
        <v>9</v>
      </c>
      <c r="CV31" s="26" cm="1">
        <f t="array" aca="1" ref="CV31" ca="1">INDIRECT("'"&amp;A31&amp;"'!M30")</f>
        <v>0.15384615384615385</v>
      </c>
      <c r="CW31">
        <f ca="1">IFERROR(CV31*$C31,"N/A")</f>
        <v>2</v>
      </c>
      <c r="CX31" s="37" cm="1">
        <f t="array" aca="1" ref="CX31" ca="1">INDIRECT("'"&amp;A31&amp;"'!M33")</f>
        <v>0.84615384615384615</v>
      </c>
      <c r="CY31" s="38">
        <f ca="1">IFERROR(CX31*$C31,"N/A")</f>
        <v>11</v>
      </c>
      <c r="DA31" s="32" cm="1">
        <f t="array" aca="1" ref="DA31" ca="1">INDIRECT("'"&amp;A31&amp;"'!P28")</f>
        <v>7.6923076923076927E-2</v>
      </c>
      <c r="DB31">
        <f t="shared" ref="DB31:DB33" ca="1" si="49">IFERROR(DA31*$C31,"N/A")</f>
        <v>1</v>
      </c>
      <c r="DC31" s="36" cm="1">
        <f t="array" aca="1" ref="DC31" ca="1">INDIRECT("'"&amp;A31&amp;"'!P29")</f>
        <v>0.53846153846153844</v>
      </c>
      <c r="DD31">
        <f t="shared" ref="DD31:DD33" ca="1" si="50">IFERROR(DC31*$C31,"N/A")</f>
        <v>7</v>
      </c>
      <c r="DE31" s="26" cm="1">
        <f t="array" aca="1" ref="DE31" ca="1">INDIRECT("'"&amp;A31&amp;"'!P30")</f>
        <v>0.38461538461538464</v>
      </c>
      <c r="DF31">
        <f ca="1">IFERROR(DE31*$C31,"N/A")</f>
        <v>5</v>
      </c>
      <c r="DG31" s="37" cm="1">
        <f t="array" aca="1" ref="DG31" ca="1">INDIRECT("'"&amp;A31&amp;"'!P33")</f>
        <v>0.92307692307692313</v>
      </c>
      <c r="DH31" s="38">
        <f ca="1">IFERROR(DG31*$C31,"N/A")</f>
        <v>12</v>
      </c>
    </row>
    <row r="32" spans="1:112" x14ac:dyDescent="0.25">
      <c r="B32" t="s">
        <v>19</v>
      </c>
      <c r="C32" s="25" cm="1">
        <f t="array" aca="1" ref="C32" ca="1">INDIRECT("'"&amp;A31&amp;"'!B26")</f>
        <v>2</v>
      </c>
      <c r="D32" s="34">
        <f ca="1">IFERROR(1/C32,"N/A")</f>
        <v>0.5</v>
      </c>
      <c r="F32" s="32" cm="1">
        <f t="array" aca="1" ref="F32" ca="1">INDIRECT("'"&amp;A31&amp;"'!E36")</f>
        <v>0</v>
      </c>
      <c r="G32">
        <f ca="1">IFERROR(F32*$C32,"N/A")</f>
        <v>0</v>
      </c>
      <c r="H32" s="1" cm="1">
        <f t="array" aca="1" ref="H32" ca="1">INDIRECT("'"&amp;A31&amp;"'!E37")</f>
        <v>0.5</v>
      </c>
      <c r="I32">
        <f t="shared" ref="I32:I33" ca="1" si="51">IFERROR(H32*$C32,"N/A")</f>
        <v>1</v>
      </c>
      <c r="J32" s="27" cm="1">
        <f t="array" aca="1" ref="J32" ca="1">INDIRECT("'"&amp;A31&amp;"'!E38")</f>
        <v>0.5</v>
      </c>
      <c r="K32">
        <f ca="1">IFERROR(J32*$C32,"N/A")</f>
        <v>1</v>
      </c>
      <c r="L32" s="37" cm="1">
        <f t="array" aca="1" ref="L32" ca="1">INDIRECT("'"&amp;A31&amp;"'!E41")</f>
        <v>1</v>
      </c>
      <c r="M32" s="38">
        <f ca="1">IFERROR(L32*$C32,"N/A")</f>
        <v>2</v>
      </c>
      <c r="O32" s="31" cm="1">
        <f t="array" aca="1" ref="O32" ca="1">INDIRECT("'"&amp;A31&amp;"'!H36")</f>
        <v>0.5</v>
      </c>
      <c r="P32">
        <f ca="1">IFERROR(O32*$C32,"N/A")</f>
        <v>1</v>
      </c>
      <c r="Q32" s="26" cm="1">
        <f t="array" aca="1" ref="Q32" ca="1">INDIRECT("'"&amp;A31&amp;"'!H37")</f>
        <v>0</v>
      </c>
      <c r="R32">
        <f ca="1">IFERROR(Q32*$C32,"N/A")</f>
        <v>0</v>
      </c>
      <c r="S32" s="26" cm="1">
        <f t="array" aca="1" ref="S32" ca="1">INDIRECT("'"&amp;A31&amp;"'!h38")</f>
        <v>0.5</v>
      </c>
      <c r="T32">
        <f ca="1">IFERROR(S32*$C32,"N/A")</f>
        <v>1</v>
      </c>
      <c r="U32" s="37" cm="1">
        <f t="array" aca="1" ref="U32" ca="1">INDIRECT("'"&amp;A31&amp;"'!h41")</f>
        <v>0.5</v>
      </c>
      <c r="V32" s="38">
        <f ca="1">IFERROR(U32*$C32,"N/A")</f>
        <v>1</v>
      </c>
      <c r="X32" s="32" cm="1">
        <f t="array" aca="1" ref="X32" ca="1">INDIRECT("'"&amp;A31&amp;"'!k36")</f>
        <v>0.5</v>
      </c>
      <c r="Y32">
        <f ca="1">IFERROR(X32*$C32,"N/A")</f>
        <v>1</v>
      </c>
      <c r="Z32" s="36" cm="1">
        <f t="array" aca="1" ref="Z32" ca="1">INDIRECT("'"&amp;A31&amp;"'!k37")</f>
        <v>0</v>
      </c>
      <c r="AA32">
        <f ca="1">IFERROR(Z32*$C32,"N/A")</f>
        <v>0</v>
      </c>
      <c r="AB32" s="26" cm="1">
        <f t="array" aca="1" ref="AB32" ca="1">INDIRECT("'"&amp;A31&amp;"'!k38")</f>
        <v>0.5</v>
      </c>
      <c r="AC32">
        <f ca="1">IFERROR(AB32*$C32,"N/A")</f>
        <v>1</v>
      </c>
      <c r="AD32" s="37" cm="1">
        <f t="array" aca="1" ref="AD32" ca="1">INDIRECT("'"&amp;A31&amp;"'!k41")</f>
        <v>0.5</v>
      </c>
      <c r="AE32" s="38">
        <f ca="1">IFERROR(AD32*$C32,"N/A")</f>
        <v>1</v>
      </c>
      <c r="AG32" s="32" cm="1">
        <f t="array" aca="1" ref="AG32" ca="1">INDIRECT("'"&amp;A31&amp;"'!n36")</f>
        <v>0.5</v>
      </c>
      <c r="AH32">
        <f t="shared" ca="1" si="45"/>
        <v>1</v>
      </c>
      <c r="AI32" s="36" cm="1">
        <f t="array" aca="1" ref="AI32" ca="1">INDIRECT("'"&amp;A31&amp;"'!n37")</f>
        <v>0</v>
      </c>
      <c r="AJ32">
        <f t="shared" ca="1" si="46"/>
        <v>0</v>
      </c>
      <c r="AK32" s="26" cm="1">
        <f t="array" aca="1" ref="AK32" ca="1">INDIRECT("'"&amp;A31&amp;"'!n38")</f>
        <v>0.5</v>
      </c>
      <c r="AL32">
        <f ca="1">IFERROR(AK32*$C32,"N/A")</f>
        <v>1</v>
      </c>
      <c r="AM32" s="37" cm="1">
        <f t="array" aca="1" ref="AM32" ca="1">INDIRECT("'"&amp;A31&amp;"'!n41")</f>
        <v>0.5</v>
      </c>
      <c r="AN32" s="38">
        <f ca="1">IFERROR(AM32*$C32,"N/A")</f>
        <v>1</v>
      </c>
      <c r="AP32" s="32" cm="1">
        <f t="array" aca="1" ref="AP32" ca="1">INDIRECT("'"&amp;A31&amp;"'!F36")</f>
        <v>0</v>
      </c>
      <c r="AQ32">
        <f ca="1">IFERROR(AP32*$C32,"N/A")</f>
        <v>0</v>
      </c>
      <c r="AR32" s="1" cm="1">
        <f t="array" aca="1" ref="AR32" ca="1">INDIRECT("'"&amp;A31&amp;"'!F37")</f>
        <v>0.5</v>
      </c>
      <c r="AS32">
        <f t="shared" ref="AS32:AS33" ca="1" si="52">IFERROR(AR32*$C32,"N/A")</f>
        <v>1</v>
      </c>
      <c r="AT32" s="27" cm="1">
        <f t="array" aca="1" ref="AT32" ca="1">INDIRECT("'"&amp;A31&amp;"'!F38")</f>
        <v>0.5</v>
      </c>
      <c r="AU32">
        <f ca="1">IFERROR(AT32*$C32,"N/A")</f>
        <v>1</v>
      </c>
      <c r="AV32" s="37" cm="1">
        <f t="array" aca="1" ref="AV32" ca="1">INDIRECT("'"&amp;A31&amp;"'!F41")</f>
        <v>1</v>
      </c>
      <c r="AW32" s="38">
        <f ca="1">IFERROR(AV32*$C32,"N/A")</f>
        <v>2</v>
      </c>
      <c r="AY32" s="31" cm="1">
        <f t="array" aca="1" ref="AY32" ca="1">INDIRECT("'"&amp;A31&amp;"'!I36")</f>
        <v>0.5</v>
      </c>
      <c r="AZ32">
        <f ca="1">IFERROR(AY32*$C32,"N/A")</f>
        <v>1</v>
      </c>
      <c r="BA32" s="26" cm="1">
        <f t="array" aca="1" ref="BA32" ca="1">INDIRECT("'"&amp;A31&amp;"'!I37")</f>
        <v>0</v>
      </c>
      <c r="BB32">
        <f ca="1">IFERROR(BA32*$C32,"N/A")</f>
        <v>0</v>
      </c>
      <c r="BC32" s="26" cm="1">
        <f t="array" aca="1" ref="BC32" ca="1">INDIRECT("'"&amp;A31&amp;"'!I38")</f>
        <v>0.5</v>
      </c>
      <c r="BD32">
        <f ca="1">IFERROR(BC32*$C32,"N/A")</f>
        <v>1</v>
      </c>
      <c r="BE32" s="37" cm="1">
        <f t="array" aca="1" ref="BE32" ca="1">INDIRECT("'"&amp;A31&amp;"'!I41")</f>
        <v>0.5</v>
      </c>
      <c r="BF32" s="38">
        <f ca="1">IFERROR(BE32*$C32,"N/A")</f>
        <v>1</v>
      </c>
      <c r="BH32" s="32" cm="1">
        <f t="array" aca="1" ref="BH32" ca="1">INDIRECT("'"&amp;A31&amp;"'!L36")</f>
        <v>0.5</v>
      </c>
      <c r="BI32">
        <f ca="1">IFERROR(BH32*$C32,"N/A")</f>
        <v>1</v>
      </c>
      <c r="BJ32" s="36" cm="1">
        <f t="array" aca="1" ref="BJ32" ca="1">INDIRECT("'"&amp;A31&amp;"'!L37")</f>
        <v>0</v>
      </c>
      <c r="BK32">
        <f ca="1">IFERROR(BJ32*$C32,"N/A")</f>
        <v>0</v>
      </c>
      <c r="BL32" s="26" cm="1">
        <f t="array" aca="1" ref="BL32" ca="1">INDIRECT("'"&amp;A31&amp;"'!L38")</f>
        <v>0.5</v>
      </c>
      <c r="BM32">
        <f ca="1">IFERROR(BL32*$C32,"N/A")</f>
        <v>1</v>
      </c>
      <c r="BN32" s="37" cm="1">
        <f t="array" aca="1" ref="BN32" ca="1">INDIRECT("'"&amp;A31&amp;"'!L41")</f>
        <v>0.5</v>
      </c>
      <c r="BO32" s="38">
        <f ca="1">IFERROR(BN32*$C32,"N/A")</f>
        <v>1</v>
      </c>
      <c r="BQ32" s="32" cm="1">
        <f t="array" aca="1" ref="BQ32" ca="1">INDIRECT("'"&amp;A31&amp;"'!O36")</f>
        <v>0</v>
      </c>
      <c r="BR32">
        <f t="shared" ca="1" si="47"/>
        <v>0</v>
      </c>
      <c r="BS32" s="36" cm="1">
        <f t="array" aca="1" ref="BS32" ca="1">INDIRECT("'"&amp;A31&amp;"'!O37")</f>
        <v>0.5</v>
      </c>
      <c r="BT32">
        <f t="shared" ca="1" si="48"/>
        <v>1</v>
      </c>
      <c r="BU32" s="26" cm="1">
        <f t="array" aca="1" ref="BU32" ca="1">INDIRECT("'"&amp;A31&amp;"'!O38")</f>
        <v>0.5</v>
      </c>
      <c r="BV32">
        <f ca="1">IFERROR(BU32*$C32,"N/A")</f>
        <v>1</v>
      </c>
      <c r="BW32" s="37" cm="1">
        <f t="array" aca="1" ref="BW32" ca="1">INDIRECT("'"&amp;A31&amp;"'!O41")</f>
        <v>1</v>
      </c>
      <c r="BX32" s="38">
        <f ca="1">IFERROR(BW32*$C32,"N/A")</f>
        <v>2</v>
      </c>
      <c r="BZ32" s="32" cm="1">
        <f t="array" aca="1" ref="BZ32" ca="1">INDIRECT("'"&amp;A31&amp;"'!G36")</f>
        <v>0</v>
      </c>
      <c r="CA32">
        <f ca="1">IFERROR(BZ32*$C32,"N/A")</f>
        <v>0</v>
      </c>
      <c r="CB32" s="1" cm="1">
        <f t="array" aca="1" ref="CB32" ca="1">INDIRECT("'"&amp;A31&amp;"'!G37")</f>
        <v>0.5</v>
      </c>
      <c r="CC32">
        <f t="shared" ref="CC32:CC33" ca="1" si="53">IFERROR(CB32*$C32,"N/A")</f>
        <v>1</v>
      </c>
      <c r="CD32" s="27" cm="1">
        <f t="array" aca="1" ref="CD32" ca="1">INDIRECT("'"&amp;A31&amp;"'!G38")</f>
        <v>0.5</v>
      </c>
      <c r="CE32">
        <f ca="1">IFERROR(CD32*$C32,"N/A")</f>
        <v>1</v>
      </c>
      <c r="CF32" s="37" cm="1">
        <f t="array" aca="1" ref="CF32" ca="1">INDIRECT("'"&amp;A31&amp;"'!G41")</f>
        <v>1</v>
      </c>
      <c r="CG32" s="38">
        <f ca="1">IFERROR(CF32*$C32,"N/A")</f>
        <v>2</v>
      </c>
      <c r="CI32" s="31" cm="1">
        <f t="array" aca="1" ref="CI32" ca="1">INDIRECT("'"&amp;A31&amp;"'!J36")</f>
        <v>0.5</v>
      </c>
      <c r="CJ32">
        <f ca="1">IFERROR(CI32*$C32,"N/A")</f>
        <v>1</v>
      </c>
      <c r="CK32" s="26" cm="1">
        <f t="array" aca="1" ref="CK32" ca="1">INDIRECT("'"&amp;A31&amp;"'!J37")</f>
        <v>0</v>
      </c>
      <c r="CL32">
        <f ca="1">IFERROR(CK32*$C32,"N/A")</f>
        <v>0</v>
      </c>
      <c r="CM32" s="26" cm="1">
        <f t="array" aca="1" ref="CM32" ca="1">INDIRECT("'"&amp;A31&amp;"'!J38")</f>
        <v>0.5</v>
      </c>
      <c r="CN32">
        <f ca="1">IFERROR(CM32*$C32,"N/A")</f>
        <v>1</v>
      </c>
      <c r="CO32" s="37" cm="1">
        <f t="array" aca="1" ref="CO32" ca="1">INDIRECT("'"&amp;A31&amp;"'!J41")</f>
        <v>0.5</v>
      </c>
      <c r="CP32" s="38">
        <f ca="1">IFERROR(CO32*$C32,"N/A")</f>
        <v>1</v>
      </c>
      <c r="CR32" s="32" cm="1">
        <f t="array" aca="1" ref="CR32" ca="1">INDIRECT("'"&amp;A31&amp;"'!M36")</f>
        <v>0.5</v>
      </c>
      <c r="CS32">
        <f ca="1">IFERROR(CR32*$C32,"N/A")</f>
        <v>1</v>
      </c>
      <c r="CT32" s="36" cm="1">
        <f t="array" aca="1" ref="CT32" ca="1">INDIRECT("'"&amp;A31&amp;"'!M37")</f>
        <v>0.5</v>
      </c>
      <c r="CU32">
        <f ca="1">IFERROR(CT32*$C32,"N/A")</f>
        <v>1</v>
      </c>
      <c r="CV32" s="26" cm="1">
        <f t="array" aca="1" ref="CV32" ca="1">INDIRECT("'"&amp;A31&amp;"'!M38")</f>
        <v>0</v>
      </c>
      <c r="CW32">
        <f ca="1">IFERROR(CV32*$C32,"N/A")</f>
        <v>0</v>
      </c>
      <c r="CX32" s="37" cm="1">
        <f t="array" aca="1" ref="CX32" ca="1">INDIRECT("'"&amp;A31&amp;"'!M41")</f>
        <v>0.5</v>
      </c>
      <c r="CY32" s="38">
        <f ca="1">IFERROR(CX32*$C32,"N/A")</f>
        <v>1</v>
      </c>
      <c r="DA32" s="32" cm="1">
        <f t="array" aca="1" ref="DA32" ca="1">INDIRECT("'"&amp;A31&amp;"'!P36")</f>
        <v>0</v>
      </c>
      <c r="DB32">
        <f t="shared" ca="1" si="49"/>
        <v>0</v>
      </c>
      <c r="DC32" s="36" cm="1">
        <f t="array" aca="1" ref="DC32" ca="1">INDIRECT("'"&amp;A31&amp;"'!P37")</f>
        <v>0.5</v>
      </c>
      <c r="DD32">
        <f t="shared" ca="1" si="50"/>
        <v>1</v>
      </c>
      <c r="DE32" s="26" cm="1">
        <f t="array" aca="1" ref="DE32" ca="1">INDIRECT("'"&amp;A31&amp;"'!P38")</f>
        <v>0.5</v>
      </c>
      <c r="DF32">
        <f ca="1">IFERROR(DE32*$C32,"N/A")</f>
        <v>1</v>
      </c>
      <c r="DG32" s="37" cm="1">
        <f t="array" aca="1" ref="DG32" ca="1">INDIRECT("'"&amp;A31&amp;"'!P41")</f>
        <v>1</v>
      </c>
      <c r="DH32" s="38">
        <f ca="1">IFERROR(DG32*$C32,"N/A")</f>
        <v>2</v>
      </c>
    </row>
    <row r="33" spans="2:112" x14ac:dyDescent="0.25">
      <c r="B33" t="s">
        <v>20</v>
      </c>
      <c r="C33" s="25" cm="1">
        <f t="array" aca="1" ref="C33" ca="1">INDIRECT("'"&amp;A31&amp;"'!C26")</f>
        <v>3</v>
      </c>
      <c r="D33" s="34">
        <f ca="1">IFERROR(1/C33,"N/A")</f>
        <v>0.33333333333333331</v>
      </c>
      <c r="F33" s="32" cm="1">
        <f t="array" aca="1" ref="F33" ca="1">INDIRECT("'"&amp;A31&amp;"'!E53")</f>
        <v>0.33333333333333331</v>
      </c>
      <c r="G33">
        <f ca="1">IFERROR(F33*$C33,"N/A")</f>
        <v>1</v>
      </c>
      <c r="H33" s="1" cm="1">
        <f t="array" aca="1" ref="H33" ca="1">INDIRECT("'"&amp;A31&amp;"'!E54")</f>
        <v>0.66666666666666663</v>
      </c>
      <c r="I33">
        <f t="shared" ca="1" si="51"/>
        <v>2</v>
      </c>
      <c r="J33" s="26" cm="1">
        <f t="array" aca="1" ref="J33" ca="1">INDIRECT("'"&amp;A31&amp;"'!E55")</f>
        <v>0</v>
      </c>
      <c r="K33">
        <f ca="1">IFERROR(J33*$C33,"N/A")</f>
        <v>0</v>
      </c>
      <c r="L33" s="37" cm="1">
        <f t="array" aca="1" ref="L33" ca="1">INDIRECT("'"&amp;A31&amp;"'!E58")</f>
        <v>0.66666666666666663</v>
      </c>
      <c r="M33" s="38">
        <f ca="1">IFERROR(L33*$C33,"N/A")</f>
        <v>2</v>
      </c>
      <c r="O33" s="31" cm="1">
        <f t="array" aca="1" ref="O33" ca="1">INDIRECT("'"&amp;A31&amp;"'!H53")</f>
        <v>0.66666666666666663</v>
      </c>
      <c r="P33">
        <f ca="1">IFERROR(O33*$C33,"N/A")</f>
        <v>2</v>
      </c>
      <c r="Q33" s="26" cm="1">
        <f t="array" aca="1" ref="Q33" ca="1">INDIRECT("'"&amp;A31&amp;"'!H54")</f>
        <v>0.33333333333333331</v>
      </c>
      <c r="R33">
        <f ca="1">IFERROR(Q33*$C33,"N/A")</f>
        <v>1</v>
      </c>
      <c r="S33" s="26" cm="1">
        <f t="array" aca="1" ref="S33" ca="1">INDIRECT("'"&amp;A31&amp;"'!h55")</f>
        <v>0</v>
      </c>
      <c r="T33">
        <f ca="1">IFERROR(S33*$C33,"N/A")</f>
        <v>0</v>
      </c>
      <c r="U33" s="37" cm="1">
        <f t="array" aca="1" ref="U33" ca="1">INDIRECT("'"&amp;A31&amp;"'!h58")</f>
        <v>0.33333333333333331</v>
      </c>
      <c r="V33" s="38">
        <f ca="1">IFERROR(U33*$C33,"N/A")</f>
        <v>1</v>
      </c>
      <c r="X33" s="32" cm="1">
        <f t="array" aca="1" ref="X33" ca="1">INDIRECT("'"&amp;A31&amp;"'!k53")</f>
        <v>0.66666666666666663</v>
      </c>
      <c r="Y33">
        <f ca="1">IFERROR(X33*$C33,"N/A")</f>
        <v>2</v>
      </c>
      <c r="Z33" s="36" cm="1">
        <f t="array" aca="1" ref="Z33" ca="1">INDIRECT("'"&amp;A31&amp;"'!k54")</f>
        <v>0.33333333333333331</v>
      </c>
      <c r="AA33">
        <f ca="1">IFERROR(Z33*$C33,"N/A")</f>
        <v>1</v>
      </c>
      <c r="AB33" s="26" cm="1">
        <f t="array" aca="1" ref="AB33" ca="1">INDIRECT("'"&amp;A31&amp;"'!k55")</f>
        <v>0</v>
      </c>
      <c r="AC33">
        <f ca="1">IFERROR(AB33*$C33,"N/A")</f>
        <v>0</v>
      </c>
      <c r="AD33" s="37" cm="1">
        <f t="array" aca="1" ref="AD33" ca="1">INDIRECT("'"&amp;A31&amp;"'!k58")</f>
        <v>0.33333333333333331</v>
      </c>
      <c r="AE33" s="38">
        <f ca="1">IFERROR(AD33*$C33,"N/A")</f>
        <v>1</v>
      </c>
      <c r="AG33" s="32" cm="1">
        <f t="array" aca="1" ref="AG33" ca="1">INDIRECT("'"&amp;A31&amp;"'!n53")</f>
        <v>0.66666666666666663</v>
      </c>
      <c r="AH33">
        <f t="shared" ca="1" si="45"/>
        <v>2</v>
      </c>
      <c r="AI33" s="36" cm="1">
        <f t="array" aca="1" ref="AI33" ca="1">INDIRECT("'"&amp;A31&amp;"'!n54")</f>
        <v>0.33333333333333331</v>
      </c>
      <c r="AJ33">
        <f t="shared" ca="1" si="46"/>
        <v>1</v>
      </c>
      <c r="AK33" s="26" cm="1">
        <f t="array" aca="1" ref="AK33" ca="1">INDIRECT("'"&amp;A31&amp;"'!n55")</f>
        <v>0</v>
      </c>
      <c r="AL33">
        <f ca="1">IFERROR(AK33*$C33,"N/A")</f>
        <v>0</v>
      </c>
      <c r="AM33" s="37" cm="1">
        <f t="array" aca="1" ref="AM33" ca="1">INDIRECT("'"&amp;A31&amp;"'!n58")</f>
        <v>0.33333333333333331</v>
      </c>
      <c r="AN33" s="38">
        <f ca="1">IFERROR(AM33*$C33,"N/A")</f>
        <v>1</v>
      </c>
      <c r="AP33" s="32" cm="1">
        <f t="array" aca="1" ref="AP33" ca="1">INDIRECT("'"&amp;A31&amp;"'!F53")</f>
        <v>0.33333333333333331</v>
      </c>
      <c r="AQ33">
        <f ca="1">IFERROR(AP33*$C33,"N/A")</f>
        <v>1</v>
      </c>
      <c r="AR33" s="1" cm="1">
        <f t="array" aca="1" ref="AR33" ca="1">INDIRECT("'"&amp;A31&amp;"'!F54")</f>
        <v>0.66666666666666663</v>
      </c>
      <c r="AS33">
        <f t="shared" ca="1" si="52"/>
        <v>2</v>
      </c>
      <c r="AT33" s="26" cm="1">
        <f t="array" aca="1" ref="AT33" ca="1">INDIRECT("'"&amp;A31&amp;"'!F55")</f>
        <v>0</v>
      </c>
      <c r="AU33">
        <f ca="1">IFERROR(AT33*$C33,"N/A")</f>
        <v>0</v>
      </c>
      <c r="AV33" s="37" cm="1">
        <f t="array" aca="1" ref="AV33" ca="1">INDIRECT("'"&amp;A31&amp;"'!F58")</f>
        <v>0.66666666666666663</v>
      </c>
      <c r="AW33" s="38">
        <f ca="1">IFERROR(AV33*$C33,"N/A")</f>
        <v>2</v>
      </c>
      <c r="AY33" s="31" cm="1">
        <f t="array" aca="1" ref="AY33" ca="1">INDIRECT("'"&amp;A31&amp;"'!I53")</f>
        <v>0.66666666666666663</v>
      </c>
      <c r="AZ33">
        <f ca="1">IFERROR(AY33*$C33,"N/A")</f>
        <v>2</v>
      </c>
      <c r="BA33" s="26" cm="1">
        <f t="array" aca="1" ref="BA33" ca="1">INDIRECT("'"&amp;A31&amp;"'!I54")</f>
        <v>0.33333333333333331</v>
      </c>
      <c r="BB33">
        <f ca="1">IFERROR(BA33*$C33,"N/A")</f>
        <v>1</v>
      </c>
      <c r="BC33" s="26" cm="1">
        <f t="array" aca="1" ref="BC33" ca="1">INDIRECT("'"&amp;A31&amp;"'!I55")</f>
        <v>0</v>
      </c>
      <c r="BD33">
        <f ca="1">IFERROR(BC33*$C33,"N/A")</f>
        <v>0</v>
      </c>
      <c r="BE33" s="37" cm="1">
        <f t="array" aca="1" ref="BE33" ca="1">INDIRECT("'"&amp;A31&amp;"'!I58")</f>
        <v>0.33333333333333331</v>
      </c>
      <c r="BF33" s="38">
        <f ca="1">IFERROR(BE33*$C33,"N/A")</f>
        <v>1</v>
      </c>
      <c r="BH33" s="32" cm="1">
        <f t="array" aca="1" ref="BH33" ca="1">INDIRECT("'"&amp;A31&amp;"'!L53")</f>
        <v>0.66666666666666663</v>
      </c>
      <c r="BI33">
        <f ca="1">IFERROR(BH33*$C33,"N/A")</f>
        <v>2</v>
      </c>
      <c r="BJ33" s="36" cm="1">
        <f t="array" aca="1" ref="BJ33" ca="1">INDIRECT("'"&amp;A31&amp;"'!L54")</f>
        <v>0.33333333333333331</v>
      </c>
      <c r="BK33">
        <f ca="1">IFERROR(BJ33*$C33,"N/A")</f>
        <v>1</v>
      </c>
      <c r="BL33" s="26" cm="1">
        <f t="array" aca="1" ref="BL33" ca="1">INDIRECT("'"&amp;A31&amp;"'!L55")</f>
        <v>0</v>
      </c>
      <c r="BM33">
        <f ca="1">IFERROR(BL33*$C33,"N/A")</f>
        <v>0</v>
      </c>
      <c r="BN33" s="37" cm="1">
        <f t="array" aca="1" ref="BN33" ca="1">INDIRECT("'"&amp;A31&amp;"'!L58")</f>
        <v>0.33333333333333331</v>
      </c>
      <c r="BO33" s="38">
        <f ca="1">IFERROR(BN33*$C33,"N/A")</f>
        <v>1</v>
      </c>
      <c r="BQ33" s="32" cm="1">
        <f t="array" aca="1" ref="BQ33" ca="1">INDIRECT("'"&amp;A31&amp;"'!O53")</f>
        <v>0.33333333333333331</v>
      </c>
      <c r="BR33">
        <f t="shared" ca="1" si="47"/>
        <v>1</v>
      </c>
      <c r="BS33" s="36" cm="1">
        <f t="array" aca="1" ref="BS33" ca="1">INDIRECT("'"&amp;A31&amp;"'!O54")</f>
        <v>0.66666666666666663</v>
      </c>
      <c r="BT33">
        <f t="shared" ca="1" si="48"/>
        <v>2</v>
      </c>
      <c r="BU33" s="26" cm="1">
        <f t="array" aca="1" ref="BU33" ca="1">INDIRECT("'"&amp;A31&amp;"'!O55")</f>
        <v>0</v>
      </c>
      <c r="BV33">
        <f ca="1">IFERROR(BU33*$C33,"N/A")</f>
        <v>0</v>
      </c>
      <c r="BW33" s="37" cm="1">
        <f t="array" aca="1" ref="BW33" ca="1">INDIRECT("'"&amp;A31&amp;"'!O58")</f>
        <v>0.66666666666666663</v>
      </c>
      <c r="BX33" s="38">
        <f ca="1">IFERROR(BW33*$C33,"N/A")</f>
        <v>2</v>
      </c>
      <c r="BZ33" s="32" cm="1">
        <f t="array" aca="1" ref="BZ33" ca="1">INDIRECT("'"&amp;A31&amp;"'!G53")</f>
        <v>0</v>
      </c>
      <c r="CA33">
        <f ca="1">IFERROR(BZ33*$C33,"N/A")</f>
        <v>0</v>
      </c>
      <c r="CB33" s="1" cm="1">
        <f t="array" aca="1" ref="CB33" ca="1">INDIRECT("'"&amp;A31&amp;"'!G54")</f>
        <v>0.66666666666666663</v>
      </c>
      <c r="CC33">
        <f t="shared" ca="1" si="53"/>
        <v>2</v>
      </c>
      <c r="CD33" s="26" cm="1">
        <f t="array" aca="1" ref="CD33" ca="1">INDIRECT("'"&amp;A31&amp;"'!G55")</f>
        <v>0.33333333333333331</v>
      </c>
      <c r="CE33">
        <f ca="1">IFERROR(CD33*$C33,"N/A")</f>
        <v>1</v>
      </c>
      <c r="CF33" s="37" cm="1">
        <f t="array" aca="1" ref="CF33" ca="1">INDIRECT("'"&amp;A31&amp;"'!G58")</f>
        <v>1</v>
      </c>
      <c r="CG33" s="38">
        <f ca="1">IFERROR(CF33*$C33,"N/A")</f>
        <v>3</v>
      </c>
      <c r="CI33" s="31" cm="1">
        <f t="array" aca="1" ref="CI33" ca="1">INDIRECT("'"&amp;A31&amp;"'!J53")</f>
        <v>0.33333333333333331</v>
      </c>
      <c r="CJ33">
        <f ca="1">IFERROR(CI33*$C33,"N/A")</f>
        <v>1</v>
      </c>
      <c r="CK33" s="26" cm="1">
        <f t="array" aca="1" ref="CK33" ca="1">INDIRECT("'"&amp;A31&amp;"'!J54")</f>
        <v>0.66666666666666663</v>
      </c>
      <c r="CL33">
        <f ca="1">IFERROR(CK33*$C33,"N/A")</f>
        <v>2</v>
      </c>
      <c r="CM33" s="26" cm="1">
        <f t="array" aca="1" ref="CM33" ca="1">INDIRECT("'"&amp;A31&amp;"'!J55")</f>
        <v>0</v>
      </c>
      <c r="CN33">
        <f ca="1">IFERROR(CM33*$C33,"N/A")</f>
        <v>0</v>
      </c>
      <c r="CO33" s="37" cm="1">
        <f t="array" aca="1" ref="CO33" ca="1">INDIRECT("'"&amp;A31&amp;"'!J58")</f>
        <v>0.66666666666666663</v>
      </c>
      <c r="CP33" s="38">
        <f ca="1">IFERROR(CO33*$C33,"N/A")</f>
        <v>2</v>
      </c>
      <c r="CR33" s="32" cm="1">
        <f t="array" aca="1" ref="CR33" ca="1">INDIRECT("'"&amp;A31&amp;"'!M53")</f>
        <v>0</v>
      </c>
      <c r="CS33">
        <f ca="1">IFERROR(CR33*$C33,"N/A")</f>
        <v>0</v>
      </c>
      <c r="CT33" s="36" cm="1">
        <f t="array" aca="1" ref="CT33" ca="1">INDIRECT("'"&amp;A31&amp;"'!M54")</f>
        <v>1</v>
      </c>
      <c r="CU33">
        <f ca="1">IFERROR(CT33*$C33,"N/A")</f>
        <v>3</v>
      </c>
      <c r="CV33" s="26" cm="1">
        <f t="array" aca="1" ref="CV33" ca="1">INDIRECT("'"&amp;A31&amp;"'!M55")</f>
        <v>0</v>
      </c>
      <c r="CW33">
        <f ca="1">IFERROR(CV33*$C33,"N/A")</f>
        <v>0</v>
      </c>
      <c r="CX33" s="37" cm="1">
        <f t="array" aca="1" ref="CX33" ca="1">INDIRECT("'"&amp;A31&amp;"'!M58")</f>
        <v>1</v>
      </c>
      <c r="CY33" s="38">
        <f ca="1">IFERROR(CX33*$C33,"N/A")</f>
        <v>3</v>
      </c>
      <c r="DA33" s="32" cm="1">
        <f t="array" aca="1" ref="DA33" ca="1">INDIRECT("'"&amp;A31&amp;"'!P53")</f>
        <v>0.33333333333333331</v>
      </c>
      <c r="DB33">
        <f t="shared" ca="1" si="49"/>
        <v>1</v>
      </c>
      <c r="DC33" s="36" cm="1">
        <f t="array" aca="1" ref="DC33" ca="1">INDIRECT("'"&amp;A31&amp;"'!P54")</f>
        <v>0.66666666666666663</v>
      </c>
      <c r="DD33">
        <f t="shared" ca="1" si="50"/>
        <v>2</v>
      </c>
      <c r="DE33" s="26" cm="1">
        <f t="array" aca="1" ref="DE33" ca="1">INDIRECT("'"&amp;A31&amp;"'!P55")</f>
        <v>0</v>
      </c>
      <c r="DF33">
        <f ca="1">IFERROR(DE33*$C33,"N/A")</f>
        <v>0</v>
      </c>
      <c r="DG33" s="37" cm="1">
        <f t="array" aca="1" ref="DG33" ca="1">INDIRECT("'"&amp;A31&amp;"'!P58")</f>
        <v>0.66666666666666663</v>
      </c>
      <c r="DH33" s="38">
        <f ca="1">IFERROR(DG33*$C33,"N/A")</f>
        <v>2</v>
      </c>
    </row>
    <row r="34" spans="2:112" x14ac:dyDescent="0.25">
      <c r="F34" s="30"/>
      <c r="O34" s="30"/>
      <c r="X34" s="30"/>
      <c r="AG34" s="30"/>
      <c r="AP34" s="30"/>
      <c r="AY34" s="30"/>
      <c r="BH34" s="30"/>
      <c r="BQ34" s="30"/>
      <c r="BZ34" s="30"/>
      <c r="CI34" s="30"/>
      <c r="CR34" s="30"/>
      <c r="DA34" s="30"/>
    </row>
    <row r="35" spans="2:112" x14ac:dyDescent="0.25">
      <c r="F35" s="30"/>
      <c r="O35" s="30"/>
      <c r="X35" s="30"/>
      <c r="AG35" s="30"/>
    </row>
    <row r="36" spans="2:112" x14ac:dyDescent="0.25">
      <c r="F36" s="30"/>
      <c r="O36" s="30"/>
      <c r="X36" s="30"/>
      <c r="AG36" s="30"/>
    </row>
  </sheetData>
  <pageMargins left="0.25" right="0.25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8"/>
  <sheetViews>
    <sheetView zoomScale="60" zoomScaleNormal="60" workbookViewId="0">
      <pane xSplit="1" topLeftCell="B1" activePane="topRight" state="frozen"/>
      <selection pane="topRight" activeCell="M6" sqref="M6"/>
    </sheetView>
  </sheetViews>
  <sheetFormatPr defaultColWidth="11" defaultRowHeight="15.75" x14ac:dyDescent="0.25"/>
  <cols>
    <col min="1" max="1" width="28.5" customWidth="1"/>
    <col min="19" max="19" width="11" style="49"/>
  </cols>
  <sheetData>
    <row r="1" spans="1:16" ht="16.5" thickBot="1" x14ac:dyDescent="0.3"/>
    <row r="2" spans="1:16" ht="17.25" thickTop="1" thickBot="1" x14ac:dyDescent="0.3">
      <c r="A2" s="2" t="s">
        <v>26</v>
      </c>
      <c r="B2" s="50" t="str" cm="1">
        <f t="array" aca="1" ref="B2" ca="1">RIGHT(CELL("filename",A1),LEN(CELL("filename",A1))-FIND("]",CELL("filename",A1)))</f>
        <v>Year 1</v>
      </c>
    </row>
    <row r="3" spans="1:16" x14ac:dyDescent="0.25">
      <c r="A3" s="51" t="s">
        <v>27</v>
      </c>
      <c r="B3" s="52" t="s">
        <v>28</v>
      </c>
      <c r="C3" s="52" t="s">
        <v>20</v>
      </c>
      <c r="D3" s="53" t="s">
        <v>29</v>
      </c>
      <c r="E3" s="61" t="s">
        <v>6</v>
      </c>
      <c r="F3" s="62"/>
      <c r="G3" s="63"/>
      <c r="H3" s="61" t="s">
        <v>30</v>
      </c>
      <c r="I3" s="62"/>
      <c r="J3" s="63"/>
      <c r="K3" s="61" t="s">
        <v>8</v>
      </c>
      <c r="L3" s="62"/>
      <c r="M3" s="63"/>
      <c r="N3" s="61" t="s">
        <v>9</v>
      </c>
      <c r="O3" s="62"/>
      <c r="P3" s="63"/>
    </row>
    <row r="4" spans="1:16" ht="16.5" thickBot="1" x14ac:dyDescent="0.3">
      <c r="A4" s="54"/>
      <c r="B4" s="55"/>
      <c r="C4" s="55"/>
      <c r="D4" s="55"/>
      <c r="E4" s="56" t="s">
        <v>0</v>
      </c>
      <c r="F4" s="55" t="s">
        <v>1</v>
      </c>
      <c r="G4" s="57" t="s">
        <v>2</v>
      </c>
      <c r="H4" s="56" t="s">
        <v>0</v>
      </c>
      <c r="I4" s="55" t="s">
        <v>1</v>
      </c>
      <c r="J4" s="57" t="s">
        <v>2</v>
      </c>
      <c r="K4" s="56" t="s">
        <v>0</v>
      </c>
      <c r="L4" s="55" t="s">
        <v>1</v>
      </c>
      <c r="M4" s="57" t="s">
        <v>2</v>
      </c>
      <c r="N4" s="56" t="s">
        <v>0</v>
      </c>
      <c r="O4" s="55" t="s">
        <v>1</v>
      </c>
      <c r="P4" s="57" t="s">
        <v>2</v>
      </c>
    </row>
    <row r="5" spans="1:16" x14ac:dyDescent="0.25">
      <c r="A5" s="3" t="s">
        <v>31</v>
      </c>
      <c r="B5" s="4" t="s">
        <v>32</v>
      </c>
      <c r="C5" s="4"/>
      <c r="D5" s="5"/>
      <c r="E5" s="6" t="s">
        <v>12</v>
      </c>
      <c r="F5" s="5" t="s">
        <v>12</v>
      </c>
      <c r="G5" s="7" t="s">
        <v>13</v>
      </c>
      <c r="H5" s="6" t="s">
        <v>11</v>
      </c>
      <c r="I5" s="5" t="s">
        <v>11</v>
      </c>
      <c r="J5" s="7" t="s">
        <v>11</v>
      </c>
      <c r="K5" s="6" t="s">
        <v>12</v>
      </c>
      <c r="L5" s="5" t="s">
        <v>11</v>
      </c>
      <c r="M5" s="7" t="s">
        <v>12</v>
      </c>
      <c r="N5" s="6"/>
      <c r="O5" s="5"/>
      <c r="P5" s="7"/>
    </row>
    <row r="6" spans="1:16" x14ac:dyDescent="0.25">
      <c r="A6" s="8" t="s">
        <v>33</v>
      </c>
      <c r="B6" s="9" t="s">
        <v>32</v>
      </c>
      <c r="C6" s="9" t="s">
        <v>32</v>
      </c>
      <c r="D6" s="10"/>
      <c r="E6" s="11" t="s">
        <v>11</v>
      </c>
      <c r="F6" s="10" t="s">
        <v>11</v>
      </c>
      <c r="G6" s="12" t="s">
        <v>11</v>
      </c>
      <c r="H6" s="11" t="s">
        <v>11</v>
      </c>
      <c r="I6" s="5" t="s">
        <v>11</v>
      </c>
      <c r="J6" s="12" t="s">
        <v>11</v>
      </c>
      <c r="K6" s="11" t="s">
        <v>11</v>
      </c>
      <c r="L6" s="10" t="s">
        <v>11</v>
      </c>
      <c r="M6" s="12" t="s">
        <v>11</v>
      </c>
      <c r="N6" s="11"/>
      <c r="O6" s="10"/>
      <c r="P6" s="12"/>
    </row>
    <row r="7" spans="1:16" x14ac:dyDescent="0.25">
      <c r="A7" s="8" t="s">
        <v>34</v>
      </c>
      <c r="B7" s="9"/>
      <c r="C7" s="9"/>
      <c r="D7" s="10"/>
      <c r="E7" s="11" t="s">
        <v>13</v>
      </c>
      <c r="F7" s="10" t="s">
        <v>12</v>
      </c>
      <c r="G7" s="12" t="s">
        <v>12</v>
      </c>
      <c r="H7" s="11" t="s">
        <v>12</v>
      </c>
      <c r="I7" s="5" t="s">
        <v>12</v>
      </c>
      <c r="J7" s="12" t="s">
        <v>12</v>
      </c>
      <c r="K7" s="11" t="s">
        <v>12</v>
      </c>
      <c r="L7" s="10" t="s">
        <v>12</v>
      </c>
      <c r="M7" s="12" t="s">
        <v>12</v>
      </c>
      <c r="N7" s="11"/>
      <c r="O7" s="10"/>
      <c r="P7" s="12"/>
    </row>
    <row r="8" spans="1:16" x14ac:dyDescent="0.25">
      <c r="A8" s="8" t="s">
        <v>35</v>
      </c>
      <c r="B8" s="9"/>
      <c r="C8" s="9"/>
      <c r="D8" s="10"/>
      <c r="E8" s="11" t="s">
        <v>12</v>
      </c>
      <c r="F8" s="10" t="s">
        <v>12</v>
      </c>
      <c r="G8" s="12" t="s">
        <v>11</v>
      </c>
      <c r="H8" s="11" t="s">
        <v>12</v>
      </c>
      <c r="I8" s="5" t="s">
        <v>11</v>
      </c>
      <c r="J8" s="12" t="s">
        <v>11</v>
      </c>
      <c r="K8" s="11" t="s">
        <v>12</v>
      </c>
      <c r="L8" s="10" t="s">
        <v>11</v>
      </c>
      <c r="M8" s="12" t="s">
        <v>12</v>
      </c>
      <c r="N8" s="11"/>
      <c r="O8" s="10"/>
      <c r="P8" s="12"/>
    </row>
    <row r="9" spans="1:16" x14ac:dyDescent="0.25">
      <c r="A9" s="8"/>
      <c r="B9" s="9"/>
      <c r="C9" s="9"/>
      <c r="D9" s="10"/>
      <c r="E9" s="11"/>
      <c r="F9" s="10"/>
      <c r="G9" s="12"/>
      <c r="H9" s="11"/>
      <c r="I9" s="5"/>
      <c r="J9" s="12"/>
      <c r="K9" s="11"/>
      <c r="L9" s="10"/>
      <c r="M9" s="12"/>
      <c r="N9" s="11"/>
      <c r="O9" s="10"/>
      <c r="P9" s="12"/>
    </row>
    <row r="10" spans="1:16" x14ac:dyDescent="0.25">
      <c r="A10" s="8" t="s">
        <v>36</v>
      </c>
      <c r="B10" s="9"/>
      <c r="C10" s="9"/>
      <c r="D10" s="10"/>
      <c r="E10" s="11" t="s">
        <v>12</v>
      </c>
      <c r="F10" s="10" t="s">
        <v>12</v>
      </c>
      <c r="G10" s="12" t="s">
        <v>13</v>
      </c>
      <c r="H10" s="11" t="s">
        <v>12</v>
      </c>
      <c r="I10" s="5" t="s">
        <v>12</v>
      </c>
      <c r="J10" s="12" t="s">
        <v>12</v>
      </c>
      <c r="K10" s="11" t="s">
        <v>12</v>
      </c>
      <c r="L10" s="10" t="s">
        <v>12</v>
      </c>
      <c r="M10" s="12" t="s">
        <v>12</v>
      </c>
      <c r="N10" s="11"/>
      <c r="O10" s="10"/>
      <c r="P10" s="12"/>
    </row>
    <row r="11" spans="1:16" x14ac:dyDescent="0.25">
      <c r="A11" s="8" t="s">
        <v>37</v>
      </c>
      <c r="B11" s="9"/>
      <c r="C11" s="9"/>
      <c r="D11" s="10"/>
      <c r="E11" s="11" t="s">
        <v>12</v>
      </c>
      <c r="F11" s="10" t="s">
        <v>12</v>
      </c>
      <c r="G11" s="12" t="s">
        <v>13</v>
      </c>
      <c r="H11" s="11" t="s">
        <v>12</v>
      </c>
      <c r="I11" s="5" t="s">
        <v>12</v>
      </c>
      <c r="J11" s="12" t="s">
        <v>12</v>
      </c>
      <c r="K11" s="11" t="s">
        <v>12</v>
      </c>
      <c r="L11" s="10" t="s">
        <v>12</v>
      </c>
      <c r="M11" s="12" t="s">
        <v>12</v>
      </c>
      <c r="N11" s="11"/>
      <c r="O11" s="10"/>
      <c r="P11" s="12"/>
    </row>
    <row r="12" spans="1:16" x14ac:dyDescent="0.25">
      <c r="A12" s="8" t="s">
        <v>38</v>
      </c>
      <c r="B12" s="9"/>
      <c r="C12" s="9"/>
      <c r="D12" s="10"/>
      <c r="E12" s="11" t="s">
        <v>13</v>
      </c>
      <c r="F12" s="10" t="s">
        <v>12</v>
      </c>
      <c r="G12" s="12" t="s">
        <v>12</v>
      </c>
      <c r="H12" s="11" t="s">
        <v>12</v>
      </c>
      <c r="I12" s="5" t="s">
        <v>12</v>
      </c>
      <c r="J12" s="12" t="s">
        <v>12</v>
      </c>
      <c r="K12" s="11" t="s">
        <v>12</v>
      </c>
      <c r="L12" s="10" t="s">
        <v>12</v>
      </c>
      <c r="M12" s="12" t="s">
        <v>12</v>
      </c>
      <c r="N12" s="11"/>
      <c r="O12" s="10"/>
      <c r="P12" s="12"/>
    </row>
    <row r="13" spans="1:16" x14ac:dyDescent="0.25">
      <c r="A13" s="8"/>
      <c r="B13" s="9"/>
      <c r="C13" s="9"/>
      <c r="D13" s="10"/>
      <c r="E13" s="11"/>
      <c r="F13" s="10"/>
      <c r="G13" s="12"/>
      <c r="H13" s="11"/>
      <c r="I13" s="5"/>
      <c r="J13" s="12"/>
      <c r="K13" s="11"/>
      <c r="L13" s="10"/>
      <c r="M13" s="12"/>
      <c r="N13" s="11"/>
      <c r="O13" s="10"/>
      <c r="P13" s="12"/>
    </row>
    <row r="14" spans="1:16" x14ac:dyDescent="0.25">
      <c r="A14" s="8" t="s">
        <v>39</v>
      </c>
      <c r="B14" s="9"/>
      <c r="C14" s="9"/>
      <c r="D14" s="13"/>
      <c r="E14" s="11" t="s">
        <v>13</v>
      </c>
      <c r="F14" s="10" t="s">
        <v>12</v>
      </c>
      <c r="G14" s="12" t="s">
        <v>13</v>
      </c>
      <c r="H14" s="11" t="s">
        <v>12</v>
      </c>
      <c r="I14" s="5" t="s">
        <v>12</v>
      </c>
      <c r="J14" s="12" t="s">
        <v>13</v>
      </c>
      <c r="K14" s="11" t="s">
        <v>12</v>
      </c>
      <c r="L14" s="10" t="s">
        <v>12</v>
      </c>
      <c r="M14" s="12" t="s">
        <v>12</v>
      </c>
      <c r="N14" s="11"/>
      <c r="O14" s="10"/>
      <c r="P14" s="12"/>
    </row>
    <row r="15" spans="1:16" x14ac:dyDescent="0.25">
      <c r="A15" s="8" t="s">
        <v>40</v>
      </c>
      <c r="B15" s="14"/>
      <c r="C15" s="9"/>
      <c r="D15" s="13"/>
      <c r="E15" s="11" t="s">
        <v>12</v>
      </c>
      <c r="F15" s="10" t="s">
        <v>12</v>
      </c>
      <c r="G15" s="12" t="s">
        <v>12</v>
      </c>
      <c r="H15" s="11" t="s">
        <v>12</v>
      </c>
      <c r="I15" s="5" t="s">
        <v>11</v>
      </c>
      <c r="J15" s="12" t="s">
        <v>12</v>
      </c>
      <c r="K15" s="11" t="s">
        <v>12</v>
      </c>
      <c r="L15" s="10" t="s">
        <v>12</v>
      </c>
      <c r="M15" s="12" t="s">
        <v>12</v>
      </c>
      <c r="N15" s="11"/>
      <c r="O15" s="10"/>
      <c r="P15" s="12"/>
    </row>
    <row r="16" spans="1:16" x14ac:dyDescent="0.25">
      <c r="A16" s="8" t="s">
        <v>41</v>
      </c>
      <c r="B16" s="14"/>
      <c r="C16" s="9"/>
      <c r="D16" s="13"/>
      <c r="E16" s="11" t="s">
        <v>11</v>
      </c>
      <c r="F16" s="10" t="s">
        <v>11</v>
      </c>
      <c r="G16" s="12" t="s">
        <v>11</v>
      </c>
      <c r="H16" s="11" t="s">
        <v>11</v>
      </c>
      <c r="I16" s="5" t="s">
        <v>11</v>
      </c>
      <c r="J16" s="12" t="s">
        <v>12</v>
      </c>
      <c r="K16" s="11" t="s">
        <v>11</v>
      </c>
      <c r="L16" s="10" t="s">
        <v>11</v>
      </c>
      <c r="M16" s="12" t="s">
        <v>12</v>
      </c>
      <c r="N16" s="11"/>
      <c r="O16" s="10"/>
      <c r="P16" s="12"/>
    </row>
    <row r="17" spans="1:16" x14ac:dyDescent="0.25">
      <c r="A17" s="8"/>
      <c r="B17" s="14"/>
      <c r="C17" s="9"/>
      <c r="D17" s="13"/>
      <c r="E17" s="11"/>
      <c r="F17" s="10"/>
      <c r="G17" s="12"/>
      <c r="H17" s="11"/>
      <c r="I17" s="10"/>
      <c r="J17" s="12"/>
      <c r="K17" s="11"/>
      <c r="L17" s="10"/>
      <c r="M17" s="12"/>
      <c r="N17" s="11"/>
      <c r="O17" s="10"/>
      <c r="P17" s="12"/>
    </row>
    <row r="18" spans="1:16" x14ac:dyDescent="0.25">
      <c r="A18" s="8"/>
      <c r="B18" s="14"/>
      <c r="C18" s="9"/>
      <c r="D18" s="13"/>
      <c r="E18" s="11"/>
      <c r="F18" s="10"/>
      <c r="G18" s="12"/>
      <c r="H18" s="11"/>
      <c r="I18" s="10"/>
      <c r="J18" s="12"/>
      <c r="K18" s="11"/>
      <c r="L18" s="10"/>
      <c r="M18" s="12"/>
      <c r="N18" s="11"/>
      <c r="O18" s="10"/>
      <c r="P18" s="12"/>
    </row>
    <row r="19" spans="1:16" x14ac:dyDescent="0.25">
      <c r="A19" s="8"/>
      <c r="B19" s="14"/>
      <c r="C19" s="9"/>
      <c r="D19" s="13"/>
      <c r="E19" s="11"/>
      <c r="F19" s="10"/>
      <c r="G19" s="12"/>
      <c r="H19" s="11"/>
      <c r="I19" s="10"/>
      <c r="J19" s="12"/>
      <c r="K19" s="11"/>
      <c r="L19" s="10"/>
      <c r="M19" s="12"/>
      <c r="N19" s="11"/>
      <c r="O19" s="10"/>
      <c r="P19" s="12"/>
    </row>
    <row r="20" spans="1:16" x14ac:dyDescent="0.25">
      <c r="A20" s="15"/>
      <c r="B20" s="16"/>
      <c r="C20" s="9"/>
      <c r="D20" s="13"/>
      <c r="E20" s="11"/>
      <c r="F20" s="10"/>
      <c r="G20" s="12"/>
      <c r="H20" s="11"/>
      <c r="I20" s="10"/>
      <c r="J20" s="12"/>
      <c r="K20" s="11"/>
      <c r="L20" s="10"/>
      <c r="M20" s="12"/>
      <c r="N20" s="11"/>
      <c r="O20" s="10"/>
      <c r="P20" s="12"/>
    </row>
    <row r="21" spans="1:16" x14ac:dyDescent="0.25">
      <c r="A21" s="17"/>
      <c r="B21" s="16"/>
      <c r="C21" s="9"/>
      <c r="D21" s="13"/>
      <c r="E21" s="11"/>
      <c r="F21" s="10"/>
      <c r="G21" s="12"/>
      <c r="H21" s="11"/>
      <c r="I21" s="10"/>
      <c r="J21" s="12"/>
      <c r="K21" s="11"/>
      <c r="L21" s="10"/>
      <c r="M21" s="12"/>
      <c r="N21" s="11"/>
      <c r="O21" s="10"/>
      <c r="P21" s="12"/>
    </row>
    <row r="22" spans="1:16" x14ac:dyDescent="0.25">
      <c r="A22" s="8"/>
      <c r="B22" s="14"/>
      <c r="C22" s="9"/>
      <c r="D22" s="13"/>
      <c r="E22" s="11"/>
      <c r="F22" s="10"/>
      <c r="G22" s="12"/>
      <c r="H22" s="11"/>
      <c r="I22" s="10"/>
      <c r="J22" s="12"/>
      <c r="K22" s="11"/>
      <c r="L22" s="10"/>
      <c r="M22" s="12"/>
      <c r="N22" s="11"/>
      <c r="O22" s="10"/>
      <c r="P22" s="12"/>
    </row>
    <row r="23" spans="1:16" ht="16.5" thickBot="1" x14ac:dyDescent="0.3">
      <c r="A23" s="18"/>
      <c r="B23" s="19"/>
      <c r="C23" s="19"/>
      <c r="D23" s="20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</row>
    <row r="25" spans="1:16" x14ac:dyDescent="0.25">
      <c r="A25" s="2" t="s">
        <v>42</v>
      </c>
      <c r="B25" s="2" t="s">
        <v>43</v>
      </c>
      <c r="C25" s="2" t="s">
        <v>44</v>
      </c>
      <c r="D25" s="2" t="s">
        <v>45</v>
      </c>
    </row>
    <row r="26" spans="1:16" x14ac:dyDescent="0.25">
      <c r="A26">
        <f>COUNTA(A5:A23)</f>
        <v>10</v>
      </c>
      <c r="B26">
        <f>COUNTA(B5:B23)</f>
        <v>2</v>
      </c>
      <c r="C26">
        <f>COUNTA(C5:C23)</f>
        <v>1</v>
      </c>
      <c r="D26">
        <f>COUNTA(D5:D23)</f>
        <v>0</v>
      </c>
    </row>
    <row r="28" spans="1:16" x14ac:dyDescent="0.25">
      <c r="B28" s="2" t="s">
        <v>11</v>
      </c>
      <c r="C28" s="2"/>
      <c r="E28" s="58">
        <f>IFERROR(COUNTIFS(E$5:E$23,$B28)/$A$26,"")</f>
        <v>0.2</v>
      </c>
      <c r="F28" s="58">
        <f t="shared" ref="F28:P28" si="0">IFERROR(COUNTIFS(F$5:F$23,$B28)/$A$26,"")</f>
        <v>0.2</v>
      </c>
      <c r="G28" s="58">
        <f t="shared" si="0"/>
        <v>0.3</v>
      </c>
      <c r="H28" s="58">
        <f t="shared" si="0"/>
        <v>0.3</v>
      </c>
      <c r="I28" s="58">
        <f t="shared" si="0"/>
        <v>0.5</v>
      </c>
      <c r="J28" s="58">
        <f t="shared" si="0"/>
        <v>0.3</v>
      </c>
      <c r="K28" s="58">
        <f t="shared" si="0"/>
        <v>0.2</v>
      </c>
      <c r="L28" s="58">
        <f t="shared" si="0"/>
        <v>0.4</v>
      </c>
      <c r="M28" s="58">
        <f t="shared" si="0"/>
        <v>0.1</v>
      </c>
      <c r="N28" s="58">
        <f t="shared" si="0"/>
        <v>0</v>
      </c>
      <c r="O28" s="58">
        <f t="shared" si="0"/>
        <v>0</v>
      </c>
      <c r="P28" s="58">
        <f t="shared" si="0"/>
        <v>0</v>
      </c>
    </row>
    <row r="29" spans="1:16" x14ac:dyDescent="0.25">
      <c r="B29" s="2" t="s">
        <v>12</v>
      </c>
      <c r="C29" s="2"/>
      <c r="D29" s="2"/>
      <c r="E29" s="58">
        <f t="shared" ref="E29:P30" si="1">IFERROR(COUNTIFS(E$5:E$23,$B29)/$A$26,"")</f>
        <v>0.5</v>
      </c>
      <c r="F29" s="58">
        <f t="shared" si="1"/>
        <v>0.8</v>
      </c>
      <c r="G29" s="58">
        <f t="shared" si="1"/>
        <v>0.3</v>
      </c>
      <c r="H29" s="58">
        <f t="shared" si="1"/>
        <v>0.7</v>
      </c>
      <c r="I29" s="58">
        <f t="shared" si="1"/>
        <v>0.5</v>
      </c>
      <c r="J29" s="58">
        <f t="shared" si="1"/>
        <v>0.6</v>
      </c>
      <c r="K29" s="58">
        <f t="shared" si="1"/>
        <v>0.8</v>
      </c>
      <c r="L29" s="58">
        <f t="shared" si="1"/>
        <v>0.6</v>
      </c>
      <c r="M29" s="58">
        <f t="shared" si="1"/>
        <v>0.9</v>
      </c>
      <c r="N29" s="58">
        <f t="shared" si="1"/>
        <v>0</v>
      </c>
      <c r="O29" s="58">
        <f t="shared" si="1"/>
        <v>0</v>
      </c>
      <c r="P29" s="58">
        <f t="shared" si="1"/>
        <v>0</v>
      </c>
    </row>
    <row r="30" spans="1:16" x14ac:dyDescent="0.25">
      <c r="B30" s="2" t="s">
        <v>13</v>
      </c>
      <c r="C30" s="2"/>
      <c r="D30" s="2"/>
      <c r="E30" s="58">
        <f t="shared" si="1"/>
        <v>0.3</v>
      </c>
      <c r="F30" s="58">
        <f t="shared" si="1"/>
        <v>0</v>
      </c>
      <c r="G30" s="58">
        <f t="shared" si="1"/>
        <v>0.4</v>
      </c>
      <c r="H30" s="58">
        <f t="shared" si="1"/>
        <v>0</v>
      </c>
      <c r="I30" s="58">
        <f t="shared" si="1"/>
        <v>0</v>
      </c>
      <c r="J30" s="58">
        <f t="shared" si="1"/>
        <v>0.1</v>
      </c>
      <c r="K30" s="58">
        <f t="shared" si="1"/>
        <v>0</v>
      </c>
      <c r="L30" s="58">
        <f t="shared" si="1"/>
        <v>0</v>
      </c>
      <c r="M30" s="58">
        <f t="shared" si="1"/>
        <v>0</v>
      </c>
      <c r="N30" s="58">
        <f t="shared" si="1"/>
        <v>0</v>
      </c>
      <c r="O30" s="58">
        <f t="shared" si="1"/>
        <v>0</v>
      </c>
      <c r="P30" s="58">
        <f t="shared" si="1"/>
        <v>0</v>
      </c>
    </row>
    <row r="31" spans="1:16" x14ac:dyDescent="0.25">
      <c r="B31" s="2" t="s">
        <v>46</v>
      </c>
      <c r="C31" s="2"/>
      <c r="D31" s="2"/>
      <c r="E31" s="58">
        <f>SUM(E28:E30)</f>
        <v>1</v>
      </c>
      <c r="F31" s="58">
        <f t="shared" ref="F31:P31" si="2">SUM(F28:F30)</f>
        <v>1</v>
      </c>
      <c r="G31" s="58">
        <f t="shared" si="2"/>
        <v>1</v>
      </c>
      <c r="H31" s="58">
        <f t="shared" si="2"/>
        <v>1</v>
      </c>
      <c r="I31" s="58">
        <f t="shared" si="2"/>
        <v>1</v>
      </c>
      <c r="J31" s="58">
        <f t="shared" si="2"/>
        <v>0.99999999999999989</v>
      </c>
      <c r="K31" s="58">
        <f t="shared" si="2"/>
        <v>1</v>
      </c>
      <c r="L31" s="58">
        <f t="shared" si="2"/>
        <v>1</v>
      </c>
      <c r="M31" s="58">
        <f t="shared" si="2"/>
        <v>1</v>
      </c>
      <c r="N31" s="58">
        <f t="shared" si="2"/>
        <v>0</v>
      </c>
      <c r="O31" s="58">
        <f t="shared" si="2"/>
        <v>0</v>
      </c>
      <c r="P31" s="58">
        <f t="shared" si="2"/>
        <v>0</v>
      </c>
    </row>
    <row r="32" spans="1:16" x14ac:dyDescent="0.25">
      <c r="B32" s="2"/>
      <c r="C32" s="2"/>
      <c r="D32" s="2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2:19" ht="21" x14ac:dyDescent="0.35">
      <c r="B33" s="59" t="s">
        <v>47</v>
      </c>
      <c r="C33" s="59"/>
      <c r="D33" s="2"/>
      <c r="E33" s="60">
        <f>IFERROR(E29+E30,"N/A")</f>
        <v>0.8</v>
      </c>
      <c r="F33" s="60">
        <f t="shared" ref="F33:P33" si="3">IFERROR(F29+F30,"N/A")</f>
        <v>0.8</v>
      </c>
      <c r="G33" s="60">
        <f t="shared" si="3"/>
        <v>0.7</v>
      </c>
      <c r="H33" s="60">
        <f t="shared" si="3"/>
        <v>0.7</v>
      </c>
      <c r="I33" s="60">
        <f t="shared" si="3"/>
        <v>0.5</v>
      </c>
      <c r="J33" s="60">
        <f t="shared" si="3"/>
        <v>0.7</v>
      </c>
      <c r="K33" s="60">
        <f t="shared" si="3"/>
        <v>0.8</v>
      </c>
      <c r="L33" s="60">
        <f t="shared" si="3"/>
        <v>0.6</v>
      </c>
      <c r="M33" s="60">
        <f t="shared" si="3"/>
        <v>0.9</v>
      </c>
      <c r="N33" s="60">
        <f t="shared" si="3"/>
        <v>0</v>
      </c>
      <c r="O33" s="60">
        <f t="shared" si="3"/>
        <v>0</v>
      </c>
      <c r="P33" s="60">
        <f t="shared" si="3"/>
        <v>0</v>
      </c>
    </row>
    <row r="34" spans="2:19" ht="21" x14ac:dyDescent="0.35">
      <c r="B34" s="2"/>
      <c r="C34" s="2"/>
      <c r="D34" s="59"/>
    </row>
    <row r="35" spans="2:19" x14ac:dyDescent="0.25">
      <c r="B35" s="2" t="s">
        <v>48</v>
      </c>
      <c r="C35" s="2"/>
      <c r="D35" s="2"/>
    </row>
    <row r="36" spans="2:19" x14ac:dyDescent="0.25">
      <c r="B36" s="2" t="s">
        <v>11</v>
      </c>
      <c r="C36" s="2"/>
      <c r="D36" s="2"/>
      <c r="E36" s="58">
        <f t="shared" ref="E36:P38" si="4">IFERROR(COUNTIFS(E$5:E$23,$B36,$B$5:$B$23,"=X")/$B$26,"")</f>
        <v>0.5</v>
      </c>
      <c r="F36" s="58">
        <f t="shared" si="4"/>
        <v>0.5</v>
      </c>
      <c r="G36" s="58">
        <f t="shared" si="4"/>
        <v>0.5</v>
      </c>
      <c r="H36" s="58">
        <f t="shared" si="4"/>
        <v>1</v>
      </c>
      <c r="I36" s="58">
        <f t="shared" si="4"/>
        <v>1</v>
      </c>
      <c r="J36" s="58">
        <f t="shared" si="4"/>
        <v>1</v>
      </c>
      <c r="K36" s="58">
        <f t="shared" si="4"/>
        <v>0.5</v>
      </c>
      <c r="L36" s="58">
        <f t="shared" si="4"/>
        <v>1</v>
      </c>
      <c r="M36" s="58">
        <f t="shared" si="4"/>
        <v>0.5</v>
      </c>
      <c r="N36" s="58">
        <f t="shared" si="4"/>
        <v>0</v>
      </c>
      <c r="O36" s="58">
        <f t="shared" si="4"/>
        <v>0</v>
      </c>
      <c r="P36" s="58">
        <f t="shared" si="4"/>
        <v>0</v>
      </c>
    </row>
    <row r="37" spans="2:19" x14ac:dyDescent="0.25">
      <c r="B37" s="2" t="s">
        <v>12</v>
      </c>
      <c r="C37" s="2"/>
      <c r="D37" s="2"/>
      <c r="E37" s="58">
        <f t="shared" si="4"/>
        <v>0.5</v>
      </c>
      <c r="F37" s="58">
        <f t="shared" si="4"/>
        <v>0.5</v>
      </c>
      <c r="G37" s="58">
        <f t="shared" si="4"/>
        <v>0</v>
      </c>
      <c r="H37" s="58">
        <f t="shared" si="4"/>
        <v>0</v>
      </c>
      <c r="I37" s="58">
        <f t="shared" si="4"/>
        <v>0</v>
      </c>
      <c r="J37" s="58">
        <f t="shared" si="4"/>
        <v>0</v>
      </c>
      <c r="K37" s="58">
        <f t="shared" si="4"/>
        <v>0.5</v>
      </c>
      <c r="L37" s="58">
        <f t="shared" si="4"/>
        <v>0</v>
      </c>
      <c r="M37" s="58">
        <f t="shared" si="4"/>
        <v>0.5</v>
      </c>
      <c r="N37" s="58">
        <f t="shared" si="4"/>
        <v>0</v>
      </c>
      <c r="O37" s="58">
        <f t="shared" si="4"/>
        <v>0</v>
      </c>
      <c r="P37" s="58">
        <f t="shared" si="4"/>
        <v>0</v>
      </c>
    </row>
    <row r="38" spans="2:19" x14ac:dyDescent="0.25">
      <c r="B38" s="2" t="s">
        <v>13</v>
      </c>
      <c r="C38" s="2"/>
      <c r="D38" s="2"/>
      <c r="E38" s="58">
        <f t="shared" si="4"/>
        <v>0</v>
      </c>
      <c r="F38" s="58">
        <f t="shared" si="4"/>
        <v>0</v>
      </c>
      <c r="G38" s="58">
        <f t="shared" si="4"/>
        <v>0.5</v>
      </c>
      <c r="H38" s="58">
        <f t="shared" si="4"/>
        <v>0</v>
      </c>
      <c r="I38" s="58">
        <f t="shared" si="4"/>
        <v>0</v>
      </c>
      <c r="J38" s="58">
        <f t="shared" si="4"/>
        <v>0</v>
      </c>
      <c r="K38" s="58">
        <f t="shared" si="4"/>
        <v>0</v>
      </c>
      <c r="L38" s="58">
        <f t="shared" si="4"/>
        <v>0</v>
      </c>
      <c r="M38" s="58">
        <f t="shared" si="4"/>
        <v>0</v>
      </c>
      <c r="N38" s="58">
        <f t="shared" si="4"/>
        <v>0</v>
      </c>
      <c r="O38" s="58">
        <f t="shared" si="4"/>
        <v>0</v>
      </c>
      <c r="P38" s="58">
        <f t="shared" si="4"/>
        <v>0</v>
      </c>
    </row>
    <row r="39" spans="2:19" x14ac:dyDescent="0.25">
      <c r="B39" s="2" t="s">
        <v>46</v>
      </c>
      <c r="C39" s="2"/>
      <c r="D39" s="2"/>
      <c r="E39" s="58">
        <f>SUM(E36:E38)</f>
        <v>1</v>
      </c>
      <c r="F39" s="58">
        <f t="shared" ref="F39:P39" si="5">SUM(F36:F38)</f>
        <v>1</v>
      </c>
      <c r="G39" s="58">
        <f t="shared" si="5"/>
        <v>1</v>
      </c>
      <c r="H39" s="58">
        <f t="shared" si="5"/>
        <v>1</v>
      </c>
      <c r="I39" s="58">
        <f t="shared" si="5"/>
        <v>1</v>
      </c>
      <c r="J39" s="58">
        <f t="shared" si="5"/>
        <v>1</v>
      </c>
      <c r="K39" s="58">
        <f t="shared" si="5"/>
        <v>1</v>
      </c>
      <c r="L39" s="58">
        <f t="shared" si="5"/>
        <v>1</v>
      </c>
      <c r="M39" s="58">
        <f t="shared" si="5"/>
        <v>1</v>
      </c>
      <c r="N39" s="58">
        <f t="shared" si="5"/>
        <v>0</v>
      </c>
      <c r="O39" s="58">
        <f t="shared" si="5"/>
        <v>0</v>
      </c>
      <c r="P39" s="58">
        <f t="shared" si="5"/>
        <v>0</v>
      </c>
    </row>
    <row r="40" spans="2:19" x14ac:dyDescent="0.25">
      <c r="D40" s="2"/>
    </row>
    <row r="41" spans="2:19" ht="21" x14ac:dyDescent="0.35">
      <c r="B41" s="59" t="s">
        <v>47</v>
      </c>
      <c r="C41" s="59"/>
      <c r="E41" s="60">
        <f>IFERROR(E37+E38,"N/A")</f>
        <v>0.5</v>
      </c>
      <c r="F41" s="60">
        <f t="shared" ref="F41:P41" si="6">IFERROR(F37+F38,"N/A")</f>
        <v>0.5</v>
      </c>
      <c r="G41" s="60">
        <f t="shared" si="6"/>
        <v>0.5</v>
      </c>
      <c r="H41" s="60">
        <f t="shared" si="6"/>
        <v>0</v>
      </c>
      <c r="I41" s="60">
        <f t="shared" si="6"/>
        <v>0</v>
      </c>
      <c r="J41" s="60">
        <f t="shared" si="6"/>
        <v>0</v>
      </c>
      <c r="K41" s="60">
        <f t="shared" si="6"/>
        <v>0.5</v>
      </c>
      <c r="L41" s="60">
        <f t="shared" si="6"/>
        <v>0</v>
      </c>
      <c r="M41" s="60">
        <f t="shared" si="6"/>
        <v>0.5</v>
      </c>
      <c r="N41" s="60">
        <f t="shared" si="6"/>
        <v>0</v>
      </c>
      <c r="O41" s="60">
        <f t="shared" si="6"/>
        <v>0</v>
      </c>
      <c r="P41" s="60">
        <f t="shared" si="6"/>
        <v>0</v>
      </c>
    </row>
    <row r="42" spans="2:19" ht="21" x14ac:dyDescent="0.35">
      <c r="D42" s="59"/>
    </row>
    <row r="44" spans="2:19" x14ac:dyDescent="0.25">
      <c r="B44" s="2" t="s">
        <v>49</v>
      </c>
      <c r="C44" s="2"/>
      <c r="S44"/>
    </row>
    <row r="45" spans="2:19" x14ac:dyDescent="0.25">
      <c r="B45" t="s">
        <v>11</v>
      </c>
      <c r="D45" s="2"/>
      <c r="E45" s="58" t="str">
        <f>IFERROR(COUNTIFS(E$5:E$23,$B45,$D$5:$D$23,"=X")/$D$26,"")</f>
        <v/>
      </c>
      <c r="F45" s="58" t="str">
        <f t="shared" ref="F45:P47" si="7">IFERROR(COUNTIFS(F$5:F$23,$B45,$D$5:$D$23,"=X")/$D$26,"")</f>
        <v/>
      </c>
      <c r="G45" s="58" t="str">
        <f t="shared" si="7"/>
        <v/>
      </c>
      <c r="H45" s="58" t="str">
        <f t="shared" si="7"/>
        <v/>
      </c>
      <c r="I45" s="58" t="str">
        <f t="shared" si="7"/>
        <v/>
      </c>
      <c r="J45" s="58" t="str">
        <f t="shared" si="7"/>
        <v/>
      </c>
      <c r="K45" s="58" t="str">
        <f t="shared" si="7"/>
        <v/>
      </c>
      <c r="L45" s="58" t="str">
        <f t="shared" si="7"/>
        <v/>
      </c>
      <c r="M45" s="58" t="str">
        <f t="shared" si="7"/>
        <v/>
      </c>
      <c r="N45" s="58" t="str">
        <f t="shared" si="7"/>
        <v/>
      </c>
      <c r="O45" s="58" t="str">
        <f t="shared" si="7"/>
        <v/>
      </c>
      <c r="P45" s="58" t="str">
        <f t="shared" si="7"/>
        <v/>
      </c>
      <c r="S45"/>
    </row>
    <row r="46" spans="2:19" x14ac:dyDescent="0.25">
      <c r="B46" t="s">
        <v>12</v>
      </c>
      <c r="D46" s="2"/>
      <c r="E46" s="58" t="str">
        <f t="shared" ref="E46:E47" si="8">IFERROR(COUNTIFS(E$5:E$23,$B46,$D$5:$D$23,"=X")/$D$26,"")</f>
        <v/>
      </c>
      <c r="F46" s="58" t="str">
        <f t="shared" si="7"/>
        <v/>
      </c>
      <c r="G46" s="58" t="str">
        <f t="shared" si="7"/>
        <v/>
      </c>
      <c r="H46" s="58" t="str">
        <f t="shared" si="7"/>
        <v/>
      </c>
      <c r="I46" s="58" t="str">
        <f t="shared" si="7"/>
        <v/>
      </c>
      <c r="J46" s="58" t="str">
        <f t="shared" si="7"/>
        <v/>
      </c>
      <c r="K46" s="58" t="str">
        <f t="shared" si="7"/>
        <v/>
      </c>
      <c r="L46" s="58" t="str">
        <f t="shared" si="7"/>
        <v/>
      </c>
      <c r="M46" s="58" t="str">
        <f t="shared" si="7"/>
        <v/>
      </c>
      <c r="N46" s="58" t="str">
        <f t="shared" si="7"/>
        <v/>
      </c>
      <c r="O46" s="58" t="str">
        <f t="shared" si="7"/>
        <v/>
      </c>
      <c r="P46" s="58" t="str">
        <f t="shared" si="7"/>
        <v/>
      </c>
      <c r="S46"/>
    </row>
    <row r="47" spans="2:19" x14ac:dyDescent="0.25">
      <c r="B47" t="s">
        <v>13</v>
      </c>
      <c r="D47" s="2"/>
      <c r="E47" s="58" t="str">
        <f t="shared" si="8"/>
        <v/>
      </c>
      <c r="F47" s="58" t="str">
        <f t="shared" si="7"/>
        <v/>
      </c>
      <c r="G47" s="58" t="str">
        <f t="shared" si="7"/>
        <v/>
      </c>
      <c r="H47" s="58" t="str">
        <f t="shared" si="7"/>
        <v/>
      </c>
      <c r="I47" s="58" t="str">
        <f t="shared" si="7"/>
        <v/>
      </c>
      <c r="J47" s="58" t="str">
        <f t="shared" si="7"/>
        <v/>
      </c>
      <c r="K47" s="58" t="str">
        <f t="shared" si="7"/>
        <v/>
      </c>
      <c r="L47" s="58" t="str">
        <f t="shared" si="7"/>
        <v/>
      </c>
      <c r="M47" s="58" t="str">
        <f t="shared" si="7"/>
        <v/>
      </c>
      <c r="N47" s="58" t="str">
        <f t="shared" si="7"/>
        <v/>
      </c>
      <c r="O47" s="58" t="str">
        <f t="shared" si="7"/>
        <v/>
      </c>
      <c r="P47" s="58" t="str">
        <f t="shared" si="7"/>
        <v/>
      </c>
      <c r="S47"/>
    </row>
    <row r="48" spans="2:19" x14ac:dyDescent="0.25">
      <c r="B48" t="s">
        <v>46</v>
      </c>
      <c r="D48" s="2"/>
      <c r="E48" s="58">
        <f>SUM(E45:E47)</f>
        <v>0</v>
      </c>
      <c r="F48" s="58">
        <f t="shared" ref="F48:P48" si="9">SUM(F45:F47)</f>
        <v>0</v>
      </c>
      <c r="G48" s="58">
        <f t="shared" si="9"/>
        <v>0</v>
      </c>
      <c r="H48" s="58">
        <f t="shared" si="9"/>
        <v>0</v>
      </c>
      <c r="I48" s="58">
        <f t="shared" si="9"/>
        <v>0</v>
      </c>
      <c r="J48" s="58">
        <f t="shared" si="9"/>
        <v>0</v>
      </c>
      <c r="K48" s="58">
        <f t="shared" si="9"/>
        <v>0</v>
      </c>
      <c r="L48" s="58">
        <f t="shared" si="9"/>
        <v>0</v>
      </c>
      <c r="M48" s="58">
        <f t="shared" si="9"/>
        <v>0</v>
      </c>
      <c r="N48" s="58">
        <f t="shared" si="9"/>
        <v>0</v>
      </c>
      <c r="O48" s="58">
        <f t="shared" si="9"/>
        <v>0</v>
      </c>
      <c r="P48" s="58">
        <f t="shared" si="9"/>
        <v>0</v>
      </c>
      <c r="S48"/>
    </row>
    <row r="49" spans="2:19" x14ac:dyDescent="0.25">
      <c r="S49"/>
    </row>
    <row r="50" spans="2:19" ht="21" x14ac:dyDescent="0.35">
      <c r="B50" s="59" t="s">
        <v>47</v>
      </c>
      <c r="C50" s="59"/>
      <c r="D50" s="59"/>
      <c r="E50" s="60" t="str">
        <f>IFERROR(E46+E47,"N/A")</f>
        <v>N/A</v>
      </c>
      <c r="F50" s="60" t="str">
        <f t="shared" ref="F50:P50" si="10">IFERROR(F46+F47,"N/A")</f>
        <v>N/A</v>
      </c>
      <c r="G50" s="60" t="str">
        <f t="shared" si="10"/>
        <v>N/A</v>
      </c>
      <c r="H50" s="60" t="str">
        <f t="shared" si="10"/>
        <v>N/A</v>
      </c>
      <c r="I50" s="60" t="str">
        <f t="shared" si="10"/>
        <v>N/A</v>
      </c>
      <c r="J50" s="60" t="str">
        <f t="shared" si="10"/>
        <v>N/A</v>
      </c>
      <c r="K50" s="60" t="str">
        <f t="shared" si="10"/>
        <v>N/A</v>
      </c>
      <c r="L50" s="60" t="str">
        <f t="shared" si="10"/>
        <v>N/A</v>
      </c>
      <c r="M50" s="60" t="str">
        <f t="shared" si="10"/>
        <v>N/A</v>
      </c>
      <c r="N50" s="60" t="str">
        <f t="shared" si="10"/>
        <v>N/A</v>
      </c>
      <c r="O50" s="60" t="str">
        <f t="shared" si="10"/>
        <v>N/A</v>
      </c>
      <c r="P50" s="60" t="str">
        <f t="shared" si="10"/>
        <v>N/A</v>
      </c>
      <c r="S50"/>
    </row>
    <row r="52" spans="2:19" x14ac:dyDescent="0.25">
      <c r="B52" s="2" t="s">
        <v>50</v>
      </c>
      <c r="C52" s="2"/>
      <c r="S52"/>
    </row>
    <row r="53" spans="2:19" x14ac:dyDescent="0.25">
      <c r="B53" t="s">
        <v>11</v>
      </c>
      <c r="D53" s="2"/>
      <c r="E53" s="58">
        <f>IFERROR(COUNTIFS(E$5:E$23,$B53,$C$5:$C$23,"=X")/$C$26,"")</f>
        <v>1</v>
      </c>
      <c r="F53" s="58">
        <f t="shared" ref="F53:P55" si="11">IFERROR(COUNTIFS(F$5:F$23,$B53,$C$5:$C$23,"=X")/$C$26,"")</f>
        <v>1</v>
      </c>
      <c r="G53" s="58">
        <f t="shared" si="11"/>
        <v>1</v>
      </c>
      <c r="H53" s="58">
        <f t="shared" si="11"/>
        <v>1</v>
      </c>
      <c r="I53" s="58">
        <f t="shared" si="11"/>
        <v>1</v>
      </c>
      <c r="J53" s="58">
        <f t="shared" si="11"/>
        <v>1</v>
      </c>
      <c r="K53" s="58">
        <f t="shared" si="11"/>
        <v>1</v>
      </c>
      <c r="L53" s="58">
        <f t="shared" si="11"/>
        <v>1</v>
      </c>
      <c r="M53" s="58">
        <f t="shared" si="11"/>
        <v>1</v>
      </c>
      <c r="N53" s="58">
        <f t="shared" si="11"/>
        <v>0</v>
      </c>
      <c r="O53" s="58">
        <f t="shared" si="11"/>
        <v>0</v>
      </c>
      <c r="P53" s="58">
        <f t="shared" si="11"/>
        <v>0</v>
      </c>
      <c r="S53"/>
    </row>
    <row r="54" spans="2:19" x14ac:dyDescent="0.25">
      <c r="B54" t="s">
        <v>12</v>
      </c>
      <c r="D54" s="2"/>
      <c r="E54" s="58">
        <f t="shared" ref="E54:E55" si="12">IFERROR(COUNTIFS(E$5:E$23,$B54,$C$5:$C$23,"=X")/$C$26,"")</f>
        <v>0</v>
      </c>
      <c r="F54" s="58">
        <f t="shared" si="11"/>
        <v>0</v>
      </c>
      <c r="G54" s="58">
        <f t="shared" si="11"/>
        <v>0</v>
      </c>
      <c r="H54" s="58">
        <f t="shared" si="11"/>
        <v>0</v>
      </c>
      <c r="I54" s="58">
        <f t="shared" si="11"/>
        <v>0</v>
      </c>
      <c r="J54" s="58">
        <f t="shared" si="11"/>
        <v>0</v>
      </c>
      <c r="K54" s="58">
        <f t="shared" si="11"/>
        <v>0</v>
      </c>
      <c r="L54" s="58">
        <f t="shared" si="11"/>
        <v>0</v>
      </c>
      <c r="M54" s="58">
        <f t="shared" si="11"/>
        <v>0</v>
      </c>
      <c r="N54" s="58">
        <f t="shared" si="11"/>
        <v>0</v>
      </c>
      <c r="O54" s="58">
        <f t="shared" si="11"/>
        <v>0</v>
      </c>
      <c r="P54" s="58">
        <f t="shared" si="11"/>
        <v>0</v>
      </c>
      <c r="S54"/>
    </row>
    <row r="55" spans="2:19" x14ac:dyDescent="0.25">
      <c r="B55" t="s">
        <v>13</v>
      </c>
      <c r="D55" s="2"/>
      <c r="E55" s="58">
        <f t="shared" si="12"/>
        <v>0</v>
      </c>
      <c r="F55" s="58">
        <f t="shared" si="11"/>
        <v>0</v>
      </c>
      <c r="G55" s="58">
        <f t="shared" si="11"/>
        <v>0</v>
      </c>
      <c r="H55" s="58">
        <f t="shared" si="11"/>
        <v>0</v>
      </c>
      <c r="I55" s="58">
        <f t="shared" si="11"/>
        <v>0</v>
      </c>
      <c r="J55" s="58">
        <f t="shared" si="11"/>
        <v>0</v>
      </c>
      <c r="K55" s="58">
        <f t="shared" si="11"/>
        <v>0</v>
      </c>
      <c r="L55" s="58">
        <f t="shared" si="11"/>
        <v>0</v>
      </c>
      <c r="M55" s="58">
        <f t="shared" si="11"/>
        <v>0</v>
      </c>
      <c r="N55" s="58">
        <f t="shared" si="11"/>
        <v>0</v>
      </c>
      <c r="O55" s="58">
        <f t="shared" si="11"/>
        <v>0</v>
      </c>
      <c r="P55" s="58">
        <f t="shared" si="11"/>
        <v>0</v>
      </c>
      <c r="S55"/>
    </row>
    <row r="56" spans="2:19" x14ac:dyDescent="0.25">
      <c r="B56" t="s">
        <v>46</v>
      </c>
      <c r="D56" s="2"/>
      <c r="E56" s="58">
        <f>SUM(E53:E55)</f>
        <v>1</v>
      </c>
      <c r="F56" s="58">
        <f t="shared" ref="F56:P56" si="13">SUM(F53:F55)</f>
        <v>1</v>
      </c>
      <c r="G56" s="58">
        <f t="shared" si="13"/>
        <v>1</v>
      </c>
      <c r="H56" s="58">
        <f t="shared" si="13"/>
        <v>1</v>
      </c>
      <c r="I56" s="58">
        <f t="shared" si="13"/>
        <v>1</v>
      </c>
      <c r="J56" s="58">
        <f t="shared" si="13"/>
        <v>1</v>
      </c>
      <c r="K56" s="58">
        <f t="shared" si="13"/>
        <v>1</v>
      </c>
      <c r="L56" s="58">
        <f t="shared" si="13"/>
        <v>1</v>
      </c>
      <c r="M56" s="58">
        <f t="shared" si="13"/>
        <v>1</v>
      </c>
      <c r="N56" s="58">
        <f t="shared" si="13"/>
        <v>0</v>
      </c>
      <c r="O56" s="58">
        <f t="shared" si="13"/>
        <v>0</v>
      </c>
      <c r="P56" s="58">
        <f t="shared" si="13"/>
        <v>0</v>
      </c>
      <c r="S56"/>
    </row>
    <row r="57" spans="2:19" x14ac:dyDescent="0.25">
      <c r="S57"/>
    </row>
    <row r="58" spans="2:19" ht="21" x14ac:dyDescent="0.35">
      <c r="B58" s="59" t="s">
        <v>47</v>
      </c>
      <c r="C58" s="59"/>
      <c r="D58" s="59"/>
      <c r="E58" s="60">
        <f>IFERROR(E54+E55,"N/A")</f>
        <v>0</v>
      </c>
      <c r="F58" s="60">
        <f t="shared" ref="F58:P58" si="14">IFERROR(F54+F55,"N/A")</f>
        <v>0</v>
      </c>
      <c r="G58" s="60">
        <f t="shared" si="14"/>
        <v>0</v>
      </c>
      <c r="H58" s="60">
        <f t="shared" si="14"/>
        <v>0</v>
      </c>
      <c r="I58" s="60">
        <f t="shared" si="14"/>
        <v>0</v>
      </c>
      <c r="J58" s="60">
        <f t="shared" si="14"/>
        <v>0</v>
      </c>
      <c r="K58" s="60">
        <f t="shared" si="14"/>
        <v>0</v>
      </c>
      <c r="L58" s="60">
        <f t="shared" si="14"/>
        <v>0</v>
      </c>
      <c r="M58" s="60">
        <f t="shared" si="14"/>
        <v>0</v>
      </c>
      <c r="N58" s="60">
        <f t="shared" si="14"/>
        <v>0</v>
      </c>
      <c r="O58" s="60">
        <f t="shared" si="14"/>
        <v>0</v>
      </c>
      <c r="P58" s="60">
        <f t="shared" si="14"/>
        <v>0</v>
      </c>
      <c r="S58"/>
    </row>
  </sheetData>
  <sheetProtection algorithmName="SHA-512" hashValue="7SUKBBp8oLskDHtiFaezJdswYu2I75dtHGe2wJssbPFQgsS/MVfSx9FcXIH0OQUiFk/Y/oCEpQg/CHZbv/hhnA==" saltValue="07tvNVHGGogQ+aCQyOGfpQ==" spinCount="100000" sheet="1" selectLockedCells="1"/>
  <mergeCells count="4">
    <mergeCell ref="E3:G3"/>
    <mergeCell ref="H3:J3"/>
    <mergeCell ref="K3:M3"/>
    <mergeCell ref="N3:P3"/>
  </mergeCells>
  <phoneticPr fontId="3" type="noConversion"/>
  <dataValidations count="2">
    <dataValidation type="list" allowBlank="1" showInputMessage="1" showErrorMessage="1" sqref="E5:P23" xr:uid="{00000000-0002-0000-0100-000000000000}">
      <formula1>"WTS, EXS, GDS"</formula1>
    </dataValidation>
    <dataValidation type="list" allowBlank="1" showInputMessage="1" showErrorMessage="1" sqref="B5:D23" xr:uid="{00000000-0002-0000-0100-000001000000}">
      <formula1>"X"</formula1>
    </dataValidation>
  </dataValidations>
  <pageMargins left="0.25" right="0.25" top="0.75" bottom="0.75" header="0.3" footer="0.3"/>
  <pageSetup paperSize="9" scale="76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8"/>
  <sheetViews>
    <sheetView topLeftCell="A4" zoomScale="80" zoomScaleNormal="80" workbookViewId="0">
      <pane xSplit="1" topLeftCell="B1" activePane="topRight" state="frozen"/>
      <selection pane="topRight" activeCell="A17" sqref="A17"/>
    </sheetView>
  </sheetViews>
  <sheetFormatPr defaultColWidth="11" defaultRowHeight="15.75" x14ac:dyDescent="0.25"/>
  <cols>
    <col min="1" max="1" width="28.5" customWidth="1"/>
    <col min="19" max="19" width="11" style="49"/>
  </cols>
  <sheetData>
    <row r="1" spans="1:16" ht="16.5" thickBot="1" x14ac:dyDescent="0.3"/>
    <row r="2" spans="1:16" ht="17.25" thickTop="1" thickBot="1" x14ac:dyDescent="0.3">
      <c r="A2" s="2" t="s">
        <v>26</v>
      </c>
      <c r="B2" s="50" t="str" cm="1">
        <f t="array" aca="1" ref="B2" ca="1">RIGHT(CELL("filename",A1),LEN(CELL("filename",A1))-FIND("]",CELL("filename",A1)))</f>
        <v>Year 2</v>
      </c>
    </row>
    <row r="3" spans="1:16" x14ac:dyDescent="0.25">
      <c r="A3" s="51" t="s">
        <v>27</v>
      </c>
      <c r="B3" s="52" t="s">
        <v>28</v>
      </c>
      <c r="C3" s="52" t="s">
        <v>20</v>
      </c>
      <c r="D3" s="53" t="s">
        <v>29</v>
      </c>
      <c r="E3" s="61" t="s">
        <v>6</v>
      </c>
      <c r="F3" s="62"/>
      <c r="G3" s="63"/>
      <c r="H3" s="61" t="s">
        <v>30</v>
      </c>
      <c r="I3" s="62"/>
      <c r="J3" s="63"/>
      <c r="K3" s="61" t="s">
        <v>8</v>
      </c>
      <c r="L3" s="62"/>
      <c r="M3" s="63"/>
      <c r="N3" s="61" t="s">
        <v>9</v>
      </c>
      <c r="O3" s="62"/>
      <c r="P3" s="63"/>
    </row>
    <row r="4" spans="1:16" ht="16.5" thickBot="1" x14ac:dyDescent="0.3">
      <c r="A4" s="54"/>
      <c r="B4" s="55"/>
      <c r="C4" s="55"/>
      <c r="D4" s="55"/>
      <c r="E4" s="56" t="s">
        <v>0</v>
      </c>
      <c r="F4" s="55" t="s">
        <v>1</v>
      </c>
      <c r="G4" s="57" t="s">
        <v>2</v>
      </c>
      <c r="H4" s="56" t="s">
        <v>0</v>
      </c>
      <c r="I4" s="55" t="s">
        <v>1</v>
      </c>
      <c r="J4" s="57" t="s">
        <v>2</v>
      </c>
      <c r="K4" s="56" t="s">
        <v>0</v>
      </c>
      <c r="L4" s="55" t="s">
        <v>1</v>
      </c>
      <c r="M4" s="57" t="s">
        <v>2</v>
      </c>
      <c r="N4" s="56" t="s">
        <v>0</v>
      </c>
      <c r="O4" s="55" t="s">
        <v>1</v>
      </c>
      <c r="P4" s="57" t="s">
        <v>2</v>
      </c>
    </row>
    <row r="5" spans="1:16" x14ac:dyDescent="0.25">
      <c r="A5" s="3" t="s">
        <v>51</v>
      </c>
      <c r="B5" s="4" t="s">
        <v>32</v>
      </c>
      <c r="C5" s="4" t="s">
        <v>32</v>
      </c>
      <c r="D5" s="5"/>
      <c r="E5" s="6" t="s">
        <v>11</v>
      </c>
      <c r="F5" s="5" t="s">
        <v>11</v>
      </c>
      <c r="G5" s="7" t="s">
        <v>11</v>
      </c>
      <c r="H5" s="6" t="s">
        <v>11</v>
      </c>
      <c r="I5" s="5" t="s">
        <v>11</v>
      </c>
      <c r="J5" s="7" t="s">
        <v>11</v>
      </c>
      <c r="K5" s="6" t="s">
        <v>11</v>
      </c>
      <c r="L5" s="5" t="s">
        <v>11</v>
      </c>
      <c r="M5" s="7" t="s">
        <v>11</v>
      </c>
      <c r="N5" s="6"/>
      <c r="O5" s="5" t="s">
        <v>11</v>
      </c>
      <c r="P5" s="7" t="s">
        <v>11</v>
      </c>
    </row>
    <row r="6" spans="1:16" x14ac:dyDescent="0.25">
      <c r="A6" s="8" t="s">
        <v>52</v>
      </c>
      <c r="B6" s="9"/>
      <c r="C6" s="9"/>
      <c r="D6" s="10"/>
      <c r="E6" s="11" t="s">
        <v>12</v>
      </c>
      <c r="F6" s="10" t="s">
        <v>12</v>
      </c>
      <c r="G6" s="12" t="s">
        <v>12</v>
      </c>
      <c r="H6" s="11" t="s">
        <v>12</v>
      </c>
      <c r="I6" s="10" t="s">
        <v>11</v>
      </c>
      <c r="J6" s="12" t="s">
        <v>12</v>
      </c>
      <c r="K6" s="11" t="s">
        <v>12</v>
      </c>
      <c r="L6" s="10" t="s">
        <v>11</v>
      </c>
      <c r="M6" s="12" t="s">
        <v>11</v>
      </c>
      <c r="N6" s="11"/>
      <c r="O6" s="10" t="s">
        <v>11</v>
      </c>
      <c r="P6" s="12" t="s">
        <v>11</v>
      </c>
    </row>
    <row r="7" spans="1:16" x14ac:dyDescent="0.25">
      <c r="A7" s="8" t="s">
        <v>53</v>
      </c>
      <c r="B7" s="9"/>
      <c r="C7" s="9"/>
      <c r="D7" s="10"/>
      <c r="E7" s="11" t="s">
        <v>12</v>
      </c>
      <c r="F7" s="10" t="s">
        <v>12</v>
      </c>
      <c r="G7" s="12" t="s">
        <v>12</v>
      </c>
      <c r="H7" s="11" t="s">
        <v>12</v>
      </c>
      <c r="I7" s="10" t="s">
        <v>12</v>
      </c>
      <c r="J7" s="12" t="s">
        <v>12</v>
      </c>
      <c r="K7" s="11" t="s">
        <v>12</v>
      </c>
      <c r="L7" s="10" t="s">
        <v>12</v>
      </c>
      <c r="M7" s="12" t="s">
        <v>12</v>
      </c>
      <c r="N7" s="11"/>
      <c r="O7" s="10" t="s">
        <v>11</v>
      </c>
      <c r="P7" s="12" t="s">
        <v>12</v>
      </c>
    </row>
    <row r="8" spans="1:16" x14ac:dyDescent="0.25">
      <c r="A8" s="8" t="s">
        <v>54</v>
      </c>
      <c r="B8" s="9"/>
      <c r="C8" s="9"/>
      <c r="D8" s="10"/>
      <c r="E8" s="11" t="s">
        <v>13</v>
      </c>
      <c r="F8" s="10" t="s">
        <v>12</v>
      </c>
      <c r="G8" s="12" t="s">
        <v>13</v>
      </c>
      <c r="H8" s="11" t="s">
        <v>12</v>
      </c>
      <c r="I8" s="10" t="s">
        <v>12</v>
      </c>
      <c r="J8" s="12" t="s">
        <v>12</v>
      </c>
      <c r="K8" s="11" t="s">
        <v>12</v>
      </c>
      <c r="L8" s="10" t="s">
        <v>12</v>
      </c>
      <c r="M8" s="12" t="s">
        <v>12</v>
      </c>
      <c r="N8" s="11"/>
      <c r="O8" s="10" t="s">
        <v>12</v>
      </c>
      <c r="P8" s="12" t="s">
        <v>12</v>
      </c>
    </row>
    <row r="9" spans="1:16" x14ac:dyDescent="0.25">
      <c r="A9" s="8" t="s">
        <v>55</v>
      </c>
      <c r="B9" s="9"/>
      <c r="C9" s="9"/>
      <c r="D9" s="10"/>
      <c r="E9" s="11" t="s">
        <v>12</v>
      </c>
      <c r="F9" s="10" t="s">
        <v>11</v>
      </c>
      <c r="G9" s="12" t="s">
        <v>11</v>
      </c>
      <c r="H9" s="11" t="s">
        <v>12</v>
      </c>
      <c r="I9" s="10" t="s">
        <v>11</v>
      </c>
      <c r="J9" s="12" t="s">
        <v>11</v>
      </c>
      <c r="K9" s="11" t="s">
        <v>12</v>
      </c>
      <c r="L9" s="10" t="s">
        <v>11</v>
      </c>
      <c r="M9" s="12" t="s">
        <v>12</v>
      </c>
      <c r="N9" s="11"/>
      <c r="O9" s="10" t="s">
        <v>11</v>
      </c>
      <c r="P9" s="12" t="s">
        <v>11</v>
      </c>
    </row>
    <row r="10" spans="1:16" x14ac:dyDescent="0.25">
      <c r="A10" s="8" t="s">
        <v>56</v>
      </c>
      <c r="B10" s="9"/>
      <c r="C10" s="9"/>
      <c r="D10" s="10"/>
      <c r="E10" s="11" t="s">
        <v>12</v>
      </c>
      <c r="F10" s="10" t="s">
        <v>12</v>
      </c>
      <c r="G10" s="12" t="s">
        <v>12</v>
      </c>
      <c r="H10" s="11" t="s">
        <v>12</v>
      </c>
      <c r="I10" s="10" t="s">
        <v>12</v>
      </c>
      <c r="J10" s="12" t="s">
        <v>12</v>
      </c>
      <c r="K10" s="11" t="s">
        <v>12</v>
      </c>
      <c r="L10" s="10" t="s">
        <v>12</v>
      </c>
      <c r="M10" s="12" t="s">
        <v>12</v>
      </c>
      <c r="N10" s="11"/>
      <c r="O10" s="10" t="s">
        <v>12</v>
      </c>
      <c r="P10" s="12" t="s">
        <v>12</v>
      </c>
    </row>
    <row r="11" spans="1:16" x14ac:dyDescent="0.25">
      <c r="A11" s="8" t="s">
        <v>57</v>
      </c>
      <c r="B11" s="9"/>
      <c r="C11" s="9"/>
      <c r="D11" s="10"/>
      <c r="E11" s="11" t="s">
        <v>12</v>
      </c>
      <c r="F11" s="10" t="s">
        <v>12</v>
      </c>
      <c r="G11" s="12" t="s">
        <v>12</v>
      </c>
      <c r="H11" s="11" t="s">
        <v>12</v>
      </c>
      <c r="I11" s="10" t="s">
        <v>12</v>
      </c>
      <c r="J11" s="12" t="s">
        <v>12</v>
      </c>
      <c r="K11" s="11" t="s">
        <v>12</v>
      </c>
      <c r="L11" s="10" t="s">
        <v>12</v>
      </c>
      <c r="M11" s="12" t="s">
        <v>12</v>
      </c>
      <c r="N11" s="11"/>
      <c r="O11" s="10" t="s">
        <v>12</v>
      </c>
      <c r="P11" s="12" t="s">
        <v>12</v>
      </c>
    </row>
    <row r="12" spans="1:16" x14ac:dyDescent="0.25">
      <c r="A12" s="8" t="s">
        <v>58</v>
      </c>
      <c r="B12" s="9"/>
      <c r="C12" s="9"/>
      <c r="D12" s="10"/>
      <c r="E12" s="11" t="s">
        <v>12</v>
      </c>
      <c r="F12" s="10" t="s">
        <v>12</v>
      </c>
      <c r="G12" s="12" t="s">
        <v>12</v>
      </c>
      <c r="H12" s="11" t="s">
        <v>12</v>
      </c>
      <c r="I12" s="10" t="s">
        <v>12</v>
      </c>
      <c r="J12" s="12" t="s">
        <v>12</v>
      </c>
      <c r="K12" s="11" t="s">
        <v>12</v>
      </c>
      <c r="L12" s="10" t="s">
        <v>12</v>
      </c>
      <c r="M12" s="12" t="s">
        <v>12</v>
      </c>
      <c r="N12" s="11"/>
      <c r="O12" s="10" t="s">
        <v>12</v>
      </c>
      <c r="P12" s="12" t="s">
        <v>12</v>
      </c>
    </row>
    <row r="13" spans="1:16" x14ac:dyDescent="0.25">
      <c r="A13" s="8" t="s">
        <v>59</v>
      </c>
      <c r="B13" s="9"/>
      <c r="C13" s="9"/>
      <c r="D13" s="10"/>
      <c r="E13" s="11" t="s">
        <v>12</v>
      </c>
      <c r="F13" s="10" t="s">
        <v>12</v>
      </c>
      <c r="G13" s="12" t="s">
        <v>12</v>
      </c>
      <c r="H13" s="11" t="s">
        <v>12</v>
      </c>
      <c r="I13" s="10" t="s">
        <v>12</v>
      </c>
      <c r="J13" s="12" t="s">
        <v>12</v>
      </c>
      <c r="K13" s="11" t="s">
        <v>12</v>
      </c>
      <c r="L13" s="10" t="s">
        <v>12</v>
      </c>
      <c r="M13" s="12" t="s">
        <v>12</v>
      </c>
      <c r="N13" s="11"/>
      <c r="O13" s="10" t="s">
        <v>11</v>
      </c>
      <c r="P13" s="12" t="s">
        <v>12</v>
      </c>
    </row>
    <row r="14" spans="1:16" x14ac:dyDescent="0.25">
      <c r="A14" s="8" t="s">
        <v>60</v>
      </c>
      <c r="B14" s="9"/>
      <c r="C14" s="9" t="s">
        <v>32</v>
      </c>
      <c r="D14" s="13"/>
      <c r="E14" s="11" t="s">
        <v>12</v>
      </c>
      <c r="F14" s="10" t="s">
        <v>12</v>
      </c>
      <c r="G14" s="12" t="s">
        <v>12</v>
      </c>
      <c r="H14" s="11" t="s">
        <v>11</v>
      </c>
      <c r="I14" s="10" t="s">
        <v>11</v>
      </c>
      <c r="J14" s="12" t="s">
        <v>11</v>
      </c>
      <c r="K14" s="11" t="s">
        <v>12</v>
      </c>
      <c r="L14" s="10" t="s">
        <v>11</v>
      </c>
      <c r="M14" s="12" t="s">
        <v>11</v>
      </c>
      <c r="N14" s="11"/>
      <c r="O14" s="10" t="s">
        <v>11</v>
      </c>
      <c r="P14" s="12" t="s">
        <v>11</v>
      </c>
    </row>
    <row r="15" spans="1:16" x14ac:dyDescent="0.25">
      <c r="A15" s="8" t="s">
        <v>61</v>
      </c>
      <c r="B15" s="14" t="s">
        <v>32</v>
      </c>
      <c r="C15" s="9"/>
      <c r="D15" s="13"/>
      <c r="E15" s="11" t="s">
        <v>12</v>
      </c>
      <c r="F15" s="10" t="s">
        <v>11</v>
      </c>
      <c r="G15" s="12" t="s">
        <v>12</v>
      </c>
      <c r="H15" s="11" t="s">
        <v>11</v>
      </c>
      <c r="I15" s="10" t="s">
        <v>11</v>
      </c>
      <c r="J15" s="12" t="s">
        <v>11</v>
      </c>
      <c r="K15" s="11" t="s">
        <v>12</v>
      </c>
      <c r="L15" s="10" t="s">
        <v>12</v>
      </c>
      <c r="M15" s="12" t="s">
        <v>12</v>
      </c>
      <c r="N15" s="11"/>
      <c r="O15" s="10" t="s">
        <v>11</v>
      </c>
      <c r="P15" s="12" t="s">
        <v>11</v>
      </c>
    </row>
    <row r="16" spans="1:16" x14ac:dyDescent="0.25">
      <c r="A16" s="8" t="s">
        <v>62</v>
      </c>
      <c r="B16" s="14"/>
      <c r="C16" s="9"/>
      <c r="D16" s="13"/>
      <c r="E16" s="11" t="s">
        <v>13</v>
      </c>
      <c r="F16" s="10" t="s">
        <v>12</v>
      </c>
      <c r="G16" s="12" t="s">
        <v>13</v>
      </c>
      <c r="H16" s="11" t="s">
        <v>12</v>
      </c>
      <c r="I16" s="10" t="s">
        <v>12</v>
      </c>
      <c r="J16" s="12" t="s">
        <v>12</v>
      </c>
      <c r="K16" s="11" t="s">
        <v>12</v>
      </c>
      <c r="L16" s="10" t="s">
        <v>12</v>
      </c>
      <c r="M16" s="12" t="s">
        <v>12</v>
      </c>
      <c r="N16" s="11"/>
      <c r="O16" s="10" t="s">
        <v>12</v>
      </c>
      <c r="P16" s="12" t="s">
        <v>12</v>
      </c>
    </row>
    <row r="17" spans="1:16" x14ac:dyDescent="0.25">
      <c r="A17" s="8"/>
      <c r="B17" s="14"/>
      <c r="C17" s="9"/>
      <c r="D17" s="13"/>
      <c r="E17" s="11"/>
      <c r="F17" s="10"/>
      <c r="G17" s="12"/>
      <c r="H17" s="11"/>
      <c r="I17" s="10"/>
      <c r="J17" s="12"/>
      <c r="K17" s="11"/>
      <c r="L17" s="10"/>
      <c r="M17" s="12"/>
      <c r="N17" s="11"/>
      <c r="O17" s="10"/>
      <c r="P17" s="12"/>
    </row>
    <row r="18" spans="1:16" x14ac:dyDescent="0.25">
      <c r="A18" s="8" t="s">
        <v>63</v>
      </c>
      <c r="B18" s="14"/>
      <c r="C18" s="9"/>
      <c r="D18" s="13"/>
      <c r="E18" s="11" t="s">
        <v>11</v>
      </c>
      <c r="F18" s="10" t="s">
        <v>11</v>
      </c>
      <c r="G18" s="12" t="s">
        <v>11</v>
      </c>
      <c r="H18" s="11" t="s">
        <v>11</v>
      </c>
      <c r="I18" s="10" t="s">
        <v>11</v>
      </c>
      <c r="J18" s="12" t="s">
        <v>11</v>
      </c>
      <c r="K18" s="11" t="s">
        <v>11</v>
      </c>
      <c r="L18" s="10" t="s">
        <v>11</v>
      </c>
      <c r="M18" s="12" t="s">
        <v>11</v>
      </c>
      <c r="N18" s="11"/>
      <c r="O18" s="10" t="s">
        <v>11</v>
      </c>
      <c r="P18" s="12" t="s">
        <v>11</v>
      </c>
    </row>
    <row r="19" spans="1:16" x14ac:dyDescent="0.25">
      <c r="A19" s="8" t="s">
        <v>64</v>
      </c>
      <c r="B19" s="14" t="s">
        <v>32</v>
      </c>
      <c r="C19" s="9"/>
      <c r="D19" s="13"/>
      <c r="E19" s="11"/>
      <c r="F19" s="10"/>
      <c r="G19" s="12" t="s">
        <v>11</v>
      </c>
      <c r="H19" s="11"/>
      <c r="I19" s="10"/>
      <c r="J19" s="12" t="s">
        <v>11</v>
      </c>
      <c r="K19" s="11"/>
      <c r="L19" s="10"/>
      <c r="M19" s="12" t="s">
        <v>11</v>
      </c>
      <c r="N19" s="11"/>
      <c r="O19" s="10"/>
      <c r="P19" s="12" t="s">
        <v>11</v>
      </c>
    </row>
    <row r="20" spans="1:16" x14ac:dyDescent="0.25">
      <c r="A20" s="15"/>
      <c r="B20" s="16"/>
      <c r="C20" s="9"/>
      <c r="D20" s="13"/>
      <c r="E20" s="11"/>
      <c r="F20" s="10"/>
      <c r="G20" s="12"/>
      <c r="H20" s="11"/>
      <c r="I20" s="10"/>
      <c r="J20" s="12"/>
      <c r="K20" s="11"/>
      <c r="L20" s="10"/>
      <c r="M20" s="12"/>
      <c r="N20" s="11"/>
      <c r="O20" s="10"/>
      <c r="P20" s="12"/>
    </row>
    <row r="21" spans="1:16" x14ac:dyDescent="0.25">
      <c r="A21" s="17"/>
      <c r="B21" s="16"/>
      <c r="C21" s="9"/>
      <c r="D21" s="13"/>
      <c r="E21" s="11"/>
      <c r="F21" s="10"/>
      <c r="G21" s="12"/>
      <c r="H21" s="11"/>
      <c r="I21" s="10"/>
      <c r="J21" s="12"/>
      <c r="K21" s="11"/>
      <c r="L21" s="10"/>
      <c r="M21" s="12"/>
      <c r="N21" s="11"/>
      <c r="O21" s="10"/>
      <c r="P21" s="12"/>
    </row>
    <row r="22" spans="1:16" x14ac:dyDescent="0.25">
      <c r="A22" s="8"/>
      <c r="B22" s="14"/>
      <c r="C22" s="9"/>
      <c r="D22" s="13"/>
      <c r="E22" s="11"/>
      <c r="F22" s="10"/>
      <c r="G22" s="12"/>
      <c r="H22" s="11"/>
      <c r="I22" s="10"/>
      <c r="J22" s="12"/>
      <c r="K22" s="11"/>
      <c r="L22" s="10"/>
      <c r="M22" s="12"/>
      <c r="N22" s="11"/>
      <c r="O22" s="10"/>
      <c r="P22" s="12"/>
    </row>
    <row r="23" spans="1:16" ht="16.5" thickBot="1" x14ac:dyDescent="0.3">
      <c r="A23" s="18"/>
      <c r="B23" s="19"/>
      <c r="C23" s="19"/>
      <c r="D23" s="20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</row>
    <row r="25" spans="1:16" x14ac:dyDescent="0.25">
      <c r="A25" s="2" t="s">
        <v>42</v>
      </c>
      <c r="B25" s="2" t="s">
        <v>43</v>
      </c>
      <c r="C25" s="2" t="s">
        <v>44</v>
      </c>
      <c r="D25" s="2" t="s">
        <v>45</v>
      </c>
    </row>
    <row r="26" spans="1:16" x14ac:dyDescent="0.25">
      <c r="A26">
        <f>COUNTA(A5:A23)</f>
        <v>14</v>
      </c>
      <c r="B26">
        <f>COUNTA(B5:B23)</f>
        <v>3</v>
      </c>
      <c r="C26">
        <f>COUNTA(C5:C23)</f>
        <v>2</v>
      </c>
      <c r="D26">
        <f>COUNTA(D5:D23)</f>
        <v>0</v>
      </c>
    </row>
    <row r="28" spans="1:16" x14ac:dyDescent="0.25">
      <c r="B28" s="2" t="s">
        <v>11</v>
      </c>
      <c r="C28" s="2"/>
      <c r="E28" s="58">
        <f>IFERROR(COUNTIFS(E$5:E$23,$B28)/$A$26,"")</f>
        <v>0.14285714285714285</v>
      </c>
      <c r="F28" s="58">
        <f t="shared" ref="F28:P28" si="0">IFERROR(COUNTIFS(F$5:F$23,$B28)/$A$26,"")</f>
        <v>0.2857142857142857</v>
      </c>
      <c r="G28" s="58">
        <f t="shared" si="0"/>
        <v>0.2857142857142857</v>
      </c>
      <c r="H28" s="58">
        <f t="shared" si="0"/>
        <v>0.2857142857142857</v>
      </c>
      <c r="I28" s="58">
        <f t="shared" si="0"/>
        <v>0.42857142857142855</v>
      </c>
      <c r="J28" s="58">
        <f t="shared" si="0"/>
        <v>0.42857142857142855</v>
      </c>
      <c r="K28" s="58">
        <f t="shared" si="0"/>
        <v>0.14285714285714285</v>
      </c>
      <c r="L28" s="58">
        <f t="shared" si="0"/>
        <v>0.35714285714285715</v>
      </c>
      <c r="M28" s="58">
        <f t="shared" si="0"/>
        <v>0.35714285714285715</v>
      </c>
      <c r="N28" s="58">
        <f t="shared" si="0"/>
        <v>0</v>
      </c>
      <c r="O28" s="58">
        <f t="shared" si="0"/>
        <v>0.5714285714285714</v>
      </c>
      <c r="P28" s="58">
        <f t="shared" si="0"/>
        <v>0.5</v>
      </c>
    </row>
    <row r="29" spans="1:16" x14ac:dyDescent="0.25">
      <c r="B29" s="2" t="s">
        <v>12</v>
      </c>
      <c r="C29" s="2"/>
      <c r="D29" s="2"/>
      <c r="E29" s="58">
        <f t="shared" ref="E29:P30" si="1">IFERROR(COUNTIFS(E$5:E$23,$B29)/$A$26,"")</f>
        <v>0.6428571428571429</v>
      </c>
      <c r="F29" s="58">
        <f t="shared" si="1"/>
        <v>0.6428571428571429</v>
      </c>
      <c r="G29" s="58">
        <f t="shared" si="1"/>
        <v>0.5714285714285714</v>
      </c>
      <c r="H29" s="58">
        <f t="shared" si="1"/>
        <v>0.6428571428571429</v>
      </c>
      <c r="I29" s="58">
        <f t="shared" si="1"/>
        <v>0.5</v>
      </c>
      <c r="J29" s="58">
        <f t="shared" si="1"/>
        <v>0.5714285714285714</v>
      </c>
      <c r="K29" s="58">
        <f t="shared" si="1"/>
        <v>0.7857142857142857</v>
      </c>
      <c r="L29" s="58">
        <f t="shared" si="1"/>
        <v>0.5714285714285714</v>
      </c>
      <c r="M29" s="58">
        <f t="shared" si="1"/>
        <v>0.6428571428571429</v>
      </c>
      <c r="N29" s="58">
        <f t="shared" si="1"/>
        <v>0</v>
      </c>
      <c r="O29" s="58">
        <f t="shared" si="1"/>
        <v>0.35714285714285715</v>
      </c>
      <c r="P29" s="58">
        <f t="shared" si="1"/>
        <v>0.5</v>
      </c>
    </row>
    <row r="30" spans="1:16" x14ac:dyDescent="0.25">
      <c r="B30" s="2" t="s">
        <v>13</v>
      </c>
      <c r="C30" s="2"/>
      <c r="D30" s="2"/>
      <c r="E30" s="58">
        <f t="shared" si="1"/>
        <v>0.14285714285714285</v>
      </c>
      <c r="F30" s="58">
        <f t="shared" si="1"/>
        <v>0</v>
      </c>
      <c r="G30" s="58">
        <f t="shared" si="1"/>
        <v>0.14285714285714285</v>
      </c>
      <c r="H30" s="58">
        <f t="shared" si="1"/>
        <v>0</v>
      </c>
      <c r="I30" s="58">
        <f t="shared" si="1"/>
        <v>0</v>
      </c>
      <c r="J30" s="58">
        <f t="shared" si="1"/>
        <v>0</v>
      </c>
      <c r="K30" s="58">
        <f t="shared" si="1"/>
        <v>0</v>
      </c>
      <c r="L30" s="58">
        <f t="shared" si="1"/>
        <v>0</v>
      </c>
      <c r="M30" s="58">
        <f t="shared" si="1"/>
        <v>0</v>
      </c>
      <c r="N30" s="58">
        <f t="shared" si="1"/>
        <v>0</v>
      </c>
      <c r="O30" s="58">
        <f t="shared" si="1"/>
        <v>0</v>
      </c>
      <c r="P30" s="58">
        <f t="shared" si="1"/>
        <v>0</v>
      </c>
    </row>
    <row r="31" spans="1:16" x14ac:dyDescent="0.25">
      <c r="B31" s="2" t="s">
        <v>46</v>
      </c>
      <c r="C31" s="2"/>
      <c r="D31" s="2"/>
      <c r="E31" s="58">
        <f>SUM(E28:E30)</f>
        <v>0.9285714285714286</v>
      </c>
      <c r="F31" s="58">
        <f t="shared" ref="F31:P31" si="2">SUM(F28:F30)</f>
        <v>0.9285714285714286</v>
      </c>
      <c r="G31" s="58">
        <f t="shared" si="2"/>
        <v>1</v>
      </c>
      <c r="H31" s="58">
        <f t="shared" si="2"/>
        <v>0.9285714285714286</v>
      </c>
      <c r="I31" s="58">
        <f t="shared" si="2"/>
        <v>0.9285714285714286</v>
      </c>
      <c r="J31" s="58">
        <f t="shared" si="2"/>
        <v>1</v>
      </c>
      <c r="K31" s="58">
        <f t="shared" si="2"/>
        <v>0.9285714285714286</v>
      </c>
      <c r="L31" s="58">
        <f t="shared" si="2"/>
        <v>0.9285714285714286</v>
      </c>
      <c r="M31" s="58">
        <f t="shared" si="2"/>
        <v>1</v>
      </c>
      <c r="N31" s="58">
        <f t="shared" si="2"/>
        <v>0</v>
      </c>
      <c r="O31" s="58">
        <f t="shared" si="2"/>
        <v>0.9285714285714286</v>
      </c>
      <c r="P31" s="58">
        <f t="shared" si="2"/>
        <v>1</v>
      </c>
    </row>
    <row r="32" spans="1:16" x14ac:dyDescent="0.25">
      <c r="B32" s="2"/>
      <c r="C32" s="2"/>
      <c r="D32" s="2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2:19" ht="21" x14ac:dyDescent="0.35">
      <c r="B33" s="59" t="s">
        <v>47</v>
      </c>
      <c r="C33" s="59"/>
      <c r="D33" s="2"/>
      <c r="E33" s="60">
        <f>IFERROR(E29+E30,"N/A")</f>
        <v>0.78571428571428581</v>
      </c>
      <c r="F33" s="60">
        <f t="shared" ref="F33:P33" si="3">IFERROR(F29+F30,"N/A")</f>
        <v>0.6428571428571429</v>
      </c>
      <c r="G33" s="60">
        <f t="shared" si="3"/>
        <v>0.71428571428571419</v>
      </c>
      <c r="H33" s="60">
        <f t="shared" si="3"/>
        <v>0.6428571428571429</v>
      </c>
      <c r="I33" s="60">
        <f t="shared" si="3"/>
        <v>0.5</v>
      </c>
      <c r="J33" s="60">
        <f t="shared" si="3"/>
        <v>0.5714285714285714</v>
      </c>
      <c r="K33" s="60">
        <f t="shared" si="3"/>
        <v>0.7857142857142857</v>
      </c>
      <c r="L33" s="60">
        <f t="shared" si="3"/>
        <v>0.5714285714285714</v>
      </c>
      <c r="M33" s="60">
        <f t="shared" si="3"/>
        <v>0.6428571428571429</v>
      </c>
      <c r="N33" s="60">
        <f t="shared" si="3"/>
        <v>0</v>
      </c>
      <c r="O33" s="60">
        <f t="shared" si="3"/>
        <v>0.35714285714285715</v>
      </c>
      <c r="P33" s="60">
        <f t="shared" si="3"/>
        <v>0.5</v>
      </c>
    </row>
    <row r="34" spans="2:19" ht="21" x14ac:dyDescent="0.35">
      <c r="B34" s="2"/>
      <c r="C34" s="2"/>
      <c r="D34" s="59"/>
    </row>
    <row r="35" spans="2:19" x14ac:dyDescent="0.25">
      <c r="B35" s="2" t="s">
        <v>48</v>
      </c>
      <c r="C35" s="2"/>
      <c r="D35" s="2"/>
    </row>
    <row r="36" spans="2:19" x14ac:dyDescent="0.25">
      <c r="B36" s="2" t="s">
        <v>11</v>
      </c>
      <c r="C36" s="2"/>
      <c r="D36" s="2"/>
      <c r="E36" s="58">
        <f t="shared" ref="E36:P38" si="4">IFERROR(COUNTIFS(E$5:E$23,$B36,$B$5:$B$23,"=X")/$B$26,"")</f>
        <v>0.33333333333333331</v>
      </c>
      <c r="F36" s="58">
        <f t="shared" si="4"/>
        <v>0.66666666666666663</v>
      </c>
      <c r="G36" s="58">
        <f t="shared" si="4"/>
        <v>0.66666666666666663</v>
      </c>
      <c r="H36" s="58">
        <f t="shared" si="4"/>
        <v>0.66666666666666663</v>
      </c>
      <c r="I36" s="58">
        <f t="shared" si="4"/>
        <v>0.66666666666666663</v>
      </c>
      <c r="J36" s="58">
        <f t="shared" si="4"/>
        <v>1</v>
      </c>
      <c r="K36" s="58">
        <f t="shared" si="4"/>
        <v>0.33333333333333331</v>
      </c>
      <c r="L36" s="58">
        <f t="shared" si="4"/>
        <v>0.33333333333333331</v>
      </c>
      <c r="M36" s="58">
        <f t="shared" si="4"/>
        <v>0.66666666666666663</v>
      </c>
      <c r="N36" s="58">
        <f t="shared" si="4"/>
        <v>0</v>
      </c>
      <c r="O36" s="58">
        <f t="shared" si="4"/>
        <v>0.66666666666666663</v>
      </c>
      <c r="P36" s="58">
        <f t="shared" si="4"/>
        <v>1</v>
      </c>
    </row>
    <row r="37" spans="2:19" x14ac:dyDescent="0.25">
      <c r="B37" s="2" t="s">
        <v>12</v>
      </c>
      <c r="C37" s="2"/>
      <c r="D37" s="2"/>
      <c r="E37" s="58">
        <f t="shared" si="4"/>
        <v>0.33333333333333331</v>
      </c>
      <c r="F37" s="58">
        <f t="shared" si="4"/>
        <v>0</v>
      </c>
      <c r="G37" s="58">
        <f t="shared" si="4"/>
        <v>0.33333333333333331</v>
      </c>
      <c r="H37" s="58">
        <f t="shared" si="4"/>
        <v>0</v>
      </c>
      <c r="I37" s="58">
        <f t="shared" si="4"/>
        <v>0</v>
      </c>
      <c r="J37" s="58">
        <f t="shared" si="4"/>
        <v>0</v>
      </c>
      <c r="K37" s="58">
        <f t="shared" si="4"/>
        <v>0.33333333333333331</v>
      </c>
      <c r="L37" s="58">
        <f t="shared" si="4"/>
        <v>0.33333333333333331</v>
      </c>
      <c r="M37" s="58">
        <f t="shared" si="4"/>
        <v>0.33333333333333331</v>
      </c>
      <c r="N37" s="58">
        <f t="shared" si="4"/>
        <v>0</v>
      </c>
      <c r="O37" s="58">
        <f t="shared" si="4"/>
        <v>0</v>
      </c>
      <c r="P37" s="58">
        <f t="shared" si="4"/>
        <v>0</v>
      </c>
    </row>
    <row r="38" spans="2:19" x14ac:dyDescent="0.25">
      <c r="B38" s="2" t="s">
        <v>13</v>
      </c>
      <c r="C38" s="2"/>
      <c r="D38" s="2"/>
      <c r="E38" s="58">
        <f t="shared" si="4"/>
        <v>0</v>
      </c>
      <c r="F38" s="58">
        <f t="shared" si="4"/>
        <v>0</v>
      </c>
      <c r="G38" s="58">
        <f t="shared" si="4"/>
        <v>0</v>
      </c>
      <c r="H38" s="58">
        <f t="shared" si="4"/>
        <v>0</v>
      </c>
      <c r="I38" s="58">
        <f t="shared" si="4"/>
        <v>0</v>
      </c>
      <c r="J38" s="58">
        <f t="shared" si="4"/>
        <v>0</v>
      </c>
      <c r="K38" s="58">
        <f t="shared" si="4"/>
        <v>0</v>
      </c>
      <c r="L38" s="58">
        <f t="shared" si="4"/>
        <v>0</v>
      </c>
      <c r="M38" s="58">
        <f t="shared" si="4"/>
        <v>0</v>
      </c>
      <c r="N38" s="58">
        <f t="shared" si="4"/>
        <v>0</v>
      </c>
      <c r="O38" s="58">
        <f t="shared" si="4"/>
        <v>0</v>
      </c>
      <c r="P38" s="58">
        <f t="shared" si="4"/>
        <v>0</v>
      </c>
    </row>
    <row r="39" spans="2:19" x14ac:dyDescent="0.25">
      <c r="B39" s="2" t="s">
        <v>46</v>
      </c>
      <c r="C39" s="2"/>
      <c r="D39" s="2"/>
      <c r="E39" s="58">
        <f>SUM(E36:E38)</f>
        <v>0.66666666666666663</v>
      </c>
      <c r="F39" s="58">
        <f t="shared" ref="F39:P39" si="5">SUM(F36:F38)</f>
        <v>0.66666666666666663</v>
      </c>
      <c r="G39" s="58">
        <f t="shared" si="5"/>
        <v>1</v>
      </c>
      <c r="H39" s="58">
        <f t="shared" si="5"/>
        <v>0.66666666666666663</v>
      </c>
      <c r="I39" s="58">
        <f t="shared" si="5"/>
        <v>0.66666666666666663</v>
      </c>
      <c r="J39" s="58">
        <f t="shared" si="5"/>
        <v>1</v>
      </c>
      <c r="K39" s="58">
        <f t="shared" si="5"/>
        <v>0.66666666666666663</v>
      </c>
      <c r="L39" s="58">
        <f t="shared" si="5"/>
        <v>0.66666666666666663</v>
      </c>
      <c r="M39" s="58">
        <f t="shared" si="5"/>
        <v>1</v>
      </c>
      <c r="N39" s="58">
        <f t="shared" si="5"/>
        <v>0</v>
      </c>
      <c r="O39" s="58">
        <f t="shared" si="5"/>
        <v>0.66666666666666663</v>
      </c>
      <c r="P39" s="58">
        <f t="shared" si="5"/>
        <v>1</v>
      </c>
    </row>
    <row r="40" spans="2:19" x14ac:dyDescent="0.25">
      <c r="D40" s="2"/>
    </row>
    <row r="41" spans="2:19" ht="21" x14ac:dyDescent="0.35">
      <c r="B41" s="59" t="s">
        <v>47</v>
      </c>
      <c r="C41" s="59"/>
      <c r="E41" s="60">
        <f>IFERROR(E37+E38,"N/A")</f>
        <v>0.33333333333333331</v>
      </c>
      <c r="F41" s="60">
        <f t="shared" ref="F41:P41" si="6">IFERROR(F37+F38,"N/A")</f>
        <v>0</v>
      </c>
      <c r="G41" s="60">
        <f t="shared" si="6"/>
        <v>0.33333333333333331</v>
      </c>
      <c r="H41" s="60">
        <f t="shared" si="6"/>
        <v>0</v>
      </c>
      <c r="I41" s="60">
        <f t="shared" si="6"/>
        <v>0</v>
      </c>
      <c r="J41" s="60">
        <f t="shared" si="6"/>
        <v>0</v>
      </c>
      <c r="K41" s="60">
        <f t="shared" si="6"/>
        <v>0.33333333333333331</v>
      </c>
      <c r="L41" s="60">
        <f t="shared" si="6"/>
        <v>0.33333333333333331</v>
      </c>
      <c r="M41" s="60">
        <f t="shared" si="6"/>
        <v>0.33333333333333331</v>
      </c>
      <c r="N41" s="60">
        <f t="shared" si="6"/>
        <v>0</v>
      </c>
      <c r="O41" s="60">
        <f t="shared" si="6"/>
        <v>0</v>
      </c>
      <c r="P41" s="60">
        <f t="shared" si="6"/>
        <v>0</v>
      </c>
    </row>
    <row r="42" spans="2:19" ht="21" x14ac:dyDescent="0.35">
      <c r="D42" s="59"/>
    </row>
    <row r="44" spans="2:19" x14ac:dyDescent="0.25">
      <c r="B44" s="2" t="s">
        <v>49</v>
      </c>
      <c r="C44" s="2"/>
      <c r="S44"/>
    </row>
    <row r="45" spans="2:19" x14ac:dyDescent="0.25">
      <c r="B45" t="s">
        <v>11</v>
      </c>
      <c r="D45" s="2"/>
      <c r="E45" s="58" t="str">
        <f>IFERROR(COUNTIFS(E$5:E$23,$B45,$D$5:$D$23,"=X")/$D$26,"")</f>
        <v/>
      </c>
      <c r="F45" s="58" t="str">
        <f t="shared" ref="F45:P47" si="7">IFERROR(COUNTIFS(F$5:F$23,$B45,$D$5:$D$23,"=X")/$D$26,"")</f>
        <v/>
      </c>
      <c r="G45" s="58" t="str">
        <f t="shared" si="7"/>
        <v/>
      </c>
      <c r="H45" s="58" t="str">
        <f t="shared" si="7"/>
        <v/>
      </c>
      <c r="I45" s="58" t="str">
        <f t="shared" si="7"/>
        <v/>
      </c>
      <c r="J45" s="58" t="str">
        <f t="shared" si="7"/>
        <v/>
      </c>
      <c r="K45" s="58" t="str">
        <f t="shared" si="7"/>
        <v/>
      </c>
      <c r="L45" s="58" t="str">
        <f t="shared" si="7"/>
        <v/>
      </c>
      <c r="M45" s="58" t="str">
        <f t="shared" si="7"/>
        <v/>
      </c>
      <c r="N45" s="58" t="str">
        <f t="shared" si="7"/>
        <v/>
      </c>
      <c r="O45" s="58" t="str">
        <f t="shared" si="7"/>
        <v/>
      </c>
      <c r="P45" s="58" t="str">
        <f t="shared" si="7"/>
        <v/>
      </c>
      <c r="S45"/>
    </row>
    <row r="46" spans="2:19" x14ac:dyDescent="0.25">
      <c r="B46" t="s">
        <v>12</v>
      </c>
      <c r="D46" s="2"/>
      <c r="E46" s="58" t="str">
        <f t="shared" ref="E46:E47" si="8">IFERROR(COUNTIFS(E$5:E$23,$B46,$D$5:$D$23,"=X")/$D$26,"")</f>
        <v/>
      </c>
      <c r="F46" s="58" t="str">
        <f t="shared" si="7"/>
        <v/>
      </c>
      <c r="G46" s="58" t="str">
        <f t="shared" si="7"/>
        <v/>
      </c>
      <c r="H46" s="58" t="str">
        <f t="shared" si="7"/>
        <v/>
      </c>
      <c r="I46" s="58" t="str">
        <f t="shared" si="7"/>
        <v/>
      </c>
      <c r="J46" s="58" t="str">
        <f t="shared" si="7"/>
        <v/>
      </c>
      <c r="K46" s="58" t="str">
        <f t="shared" si="7"/>
        <v/>
      </c>
      <c r="L46" s="58" t="str">
        <f t="shared" si="7"/>
        <v/>
      </c>
      <c r="M46" s="58" t="str">
        <f t="shared" si="7"/>
        <v/>
      </c>
      <c r="N46" s="58" t="str">
        <f t="shared" si="7"/>
        <v/>
      </c>
      <c r="O46" s="58" t="str">
        <f t="shared" si="7"/>
        <v/>
      </c>
      <c r="P46" s="58" t="str">
        <f t="shared" si="7"/>
        <v/>
      </c>
      <c r="S46"/>
    </row>
    <row r="47" spans="2:19" x14ac:dyDescent="0.25">
      <c r="B47" t="s">
        <v>13</v>
      </c>
      <c r="D47" s="2"/>
      <c r="E47" s="58" t="str">
        <f t="shared" si="8"/>
        <v/>
      </c>
      <c r="F47" s="58" t="str">
        <f t="shared" si="7"/>
        <v/>
      </c>
      <c r="G47" s="58" t="str">
        <f t="shared" si="7"/>
        <v/>
      </c>
      <c r="H47" s="58" t="str">
        <f t="shared" si="7"/>
        <v/>
      </c>
      <c r="I47" s="58" t="str">
        <f t="shared" si="7"/>
        <v/>
      </c>
      <c r="J47" s="58" t="str">
        <f t="shared" si="7"/>
        <v/>
      </c>
      <c r="K47" s="58" t="str">
        <f t="shared" si="7"/>
        <v/>
      </c>
      <c r="L47" s="58" t="str">
        <f t="shared" si="7"/>
        <v/>
      </c>
      <c r="M47" s="58" t="str">
        <f t="shared" si="7"/>
        <v/>
      </c>
      <c r="N47" s="58" t="str">
        <f t="shared" si="7"/>
        <v/>
      </c>
      <c r="O47" s="58" t="str">
        <f t="shared" si="7"/>
        <v/>
      </c>
      <c r="P47" s="58" t="str">
        <f t="shared" si="7"/>
        <v/>
      </c>
      <c r="S47"/>
    </row>
    <row r="48" spans="2:19" x14ac:dyDescent="0.25">
      <c r="B48" t="s">
        <v>46</v>
      </c>
      <c r="D48" s="2"/>
      <c r="E48" s="58">
        <f>SUM(E45:E47)</f>
        <v>0</v>
      </c>
      <c r="F48" s="58">
        <f t="shared" ref="F48:P48" si="9">SUM(F45:F47)</f>
        <v>0</v>
      </c>
      <c r="G48" s="58">
        <f t="shared" si="9"/>
        <v>0</v>
      </c>
      <c r="H48" s="58">
        <f t="shared" si="9"/>
        <v>0</v>
      </c>
      <c r="I48" s="58">
        <f t="shared" si="9"/>
        <v>0</v>
      </c>
      <c r="J48" s="58">
        <f t="shared" si="9"/>
        <v>0</v>
      </c>
      <c r="K48" s="58">
        <f t="shared" si="9"/>
        <v>0</v>
      </c>
      <c r="L48" s="58">
        <f t="shared" si="9"/>
        <v>0</v>
      </c>
      <c r="M48" s="58">
        <f t="shared" si="9"/>
        <v>0</v>
      </c>
      <c r="N48" s="58">
        <f t="shared" si="9"/>
        <v>0</v>
      </c>
      <c r="O48" s="58">
        <f t="shared" si="9"/>
        <v>0</v>
      </c>
      <c r="P48" s="58">
        <f t="shared" si="9"/>
        <v>0</v>
      </c>
      <c r="S48"/>
    </row>
    <row r="49" spans="2:19" x14ac:dyDescent="0.25">
      <c r="S49"/>
    </row>
    <row r="50" spans="2:19" ht="21" x14ac:dyDescent="0.35">
      <c r="B50" s="59" t="s">
        <v>47</v>
      </c>
      <c r="C50" s="59"/>
      <c r="D50" s="59"/>
      <c r="E50" s="60" t="str">
        <f>IFERROR(E46+E47,"N/A")</f>
        <v>N/A</v>
      </c>
      <c r="F50" s="60" t="str">
        <f t="shared" ref="F50:P50" si="10">IFERROR(F46+F47,"N/A")</f>
        <v>N/A</v>
      </c>
      <c r="G50" s="60" t="str">
        <f t="shared" si="10"/>
        <v>N/A</v>
      </c>
      <c r="H50" s="60" t="str">
        <f t="shared" si="10"/>
        <v>N/A</v>
      </c>
      <c r="I50" s="60" t="str">
        <f t="shared" si="10"/>
        <v>N/A</v>
      </c>
      <c r="J50" s="60" t="str">
        <f t="shared" si="10"/>
        <v>N/A</v>
      </c>
      <c r="K50" s="60" t="str">
        <f t="shared" si="10"/>
        <v>N/A</v>
      </c>
      <c r="L50" s="60" t="str">
        <f t="shared" si="10"/>
        <v>N/A</v>
      </c>
      <c r="M50" s="60" t="str">
        <f t="shared" si="10"/>
        <v>N/A</v>
      </c>
      <c r="N50" s="60" t="str">
        <f t="shared" si="10"/>
        <v>N/A</v>
      </c>
      <c r="O50" s="60" t="str">
        <f t="shared" si="10"/>
        <v>N/A</v>
      </c>
      <c r="P50" s="60" t="str">
        <f t="shared" si="10"/>
        <v>N/A</v>
      </c>
      <c r="S50"/>
    </row>
    <row r="52" spans="2:19" x14ac:dyDescent="0.25">
      <c r="B52" s="2" t="s">
        <v>50</v>
      </c>
      <c r="C52" s="2"/>
      <c r="S52"/>
    </row>
    <row r="53" spans="2:19" x14ac:dyDescent="0.25">
      <c r="B53" t="s">
        <v>11</v>
      </c>
      <c r="D53" s="2"/>
      <c r="E53" s="58">
        <f>IFERROR(COUNTIFS(E$5:E$23,$B53,$C$5:$C$23,"=X")/$C$26,"")</f>
        <v>0.5</v>
      </c>
      <c r="F53" s="58">
        <f t="shared" ref="F53:P55" si="11">IFERROR(COUNTIFS(F$5:F$23,$B53,$C$5:$C$23,"=X")/$C$26,"")</f>
        <v>0.5</v>
      </c>
      <c r="G53" s="58">
        <f t="shared" si="11"/>
        <v>0.5</v>
      </c>
      <c r="H53" s="58">
        <f t="shared" si="11"/>
        <v>1</v>
      </c>
      <c r="I53" s="58">
        <f t="shared" si="11"/>
        <v>1</v>
      </c>
      <c r="J53" s="58">
        <f t="shared" si="11"/>
        <v>1</v>
      </c>
      <c r="K53" s="58">
        <f t="shared" si="11"/>
        <v>0.5</v>
      </c>
      <c r="L53" s="58">
        <f t="shared" si="11"/>
        <v>1</v>
      </c>
      <c r="M53" s="58">
        <f t="shared" si="11"/>
        <v>1</v>
      </c>
      <c r="N53" s="58">
        <f t="shared" si="11"/>
        <v>0</v>
      </c>
      <c r="O53" s="58">
        <f t="shared" si="11"/>
        <v>1</v>
      </c>
      <c r="P53" s="58">
        <f t="shared" si="11"/>
        <v>1</v>
      </c>
      <c r="S53"/>
    </row>
    <row r="54" spans="2:19" x14ac:dyDescent="0.25">
      <c r="B54" t="s">
        <v>12</v>
      </c>
      <c r="D54" s="2"/>
      <c r="E54" s="58">
        <f t="shared" ref="E54:E55" si="12">IFERROR(COUNTIFS(E$5:E$23,$B54,$C$5:$C$23,"=X")/$C$26,"")</f>
        <v>0.5</v>
      </c>
      <c r="F54" s="58">
        <f t="shared" si="11"/>
        <v>0.5</v>
      </c>
      <c r="G54" s="58">
        <f t="shared" si="11"/>
        <v>0.5</v>
      </c>
      <c r="H54" s="58">
        <f t="shared" si="11"/>
        <v>0</v>
      </c>
      <c r="I54" s="58">
        <f t="shared" si="11"/>
        <v>0</v>
      </c>
      <c r="J54" s="58">
        <f t="shared" si="11"/>
        <v>0</v>
      </c>
      <c r="K54" s="58">
        <f t="shared" si="11"/>
        <v>0.5</v>
      </c>
      <c r="L54" s="58">
        <f t="shared" si="11"/>
        <v>0</v>
      </c>
      <c r="M54" s="58">
        <f t="shared" si="11"/>
        <v>0</v>
      </c>
      <c r="N54" s="58">
        <f t="shared" si="11"/>
        <v>0</v>
      </c>
      <c r="O54" s="58">
        <f t="shared" si="11"/>
        <v>0</v>
      </c>
      <c r="P54" s="58">
        <f t="shared" si="11"/>
        <v>0</v>
      </c>
      <c r="S54"/>
    </row>
    <row r="55" spans="2:19" x14ac:dyDescent="0.25">
      <c r="B55" t="s">
        <v>13</v>
      </c>
      <c r="D55" s="2"/>
      <c r="E55" s="58">
        <f t="shared" si="12"/>
        <v>0</v>
      </c>
      <c r="F55" s="58">
        <f t="shared" si="11"/>
        <v>0</v>
      </c>
      <c r="G55" s="58">
        <f t="shared" si="11"/>
        <v>0</v>
      </c>
      <c r="H55" s="58">
        <f t="shared" si="11"/>
        <v>0</v>
      </c>
      <c r="I55" s="58">
        <f t="shared" si="11"/>
        <v>0</v>
      </c>
      <c r="J55" s="58">
        <f t="shared" si="11"/>
        <v>0</v>
      </c>
      <c r="K55" s="58">
        <f t="shared" si="11"/>
        <v>0</v>
      </c>
      <c r="L55" s="58">
        <f t="shared" si="11"/>
        <v>0</v>
      </c>
      <c r="M55" s="58">
        <f t="shared" si="11"/>
        <v>0</v>
      </c>
      <c r="N55" s="58">
        <f t="shared" si="11"/>
        <v>0</v>
      </c>
      <c r="O55" s="58">
        <f t="shared" si="11"/>
        <v>0</v>
      </c>
      <c r="P55" s="58">
        <f t="shared" si="11"/>
        <v>0</v>
      </c>
      <c r="S55"/>
    </row>
    <row r="56" spans="2:19" x14ac:dyDescent="0.25">
      <c r="B56" t="s">
        <v>46</v>
      </c>
      <c r="D56" s="2"/>
      <c r="E56" s="58">
        <f>SUM(E53:E55)</f>
        <v>1</v>
      </c>
      <c r="F56" s="58">
        <f t="shared" ref="F56:P56" si="13">SUM(F53:F55)</f>
        <v>1</v>
      </c>
      <c r="G56" s="58">
        <f t="shared" si="13"/>
        <v>1</v>
      </c>
      <c r="H56" s="58">
        <f t="shared" si="13"/>
        <v>1</v>
      </c>
      <c r="I56" s="58">
        <f t="shared" si="13"/>
        <v>1</v>
      </c>
      <c r="J56" s="58">
        <f t="shared" si="13"/>
        <v>1</v>
      </c>
      <c r="K56" s="58">
        <f t="shared" si="13"/>
        <v>1</v>
      </c>
      <c r="L56" s="58">
        <f t="shared" si="13"/>
        <v>1</v>
      </c>
      <c r="M56" s="58">
        <f t="shared" si="13"/>
        <v>1</v>
      </c>
      <c r="N56" s="58">
        <f t="shared" si="13"/>
        <v>0</v>
      </c>
      <c r="O56" s="58">
        <f t="shared" si="13"/>
        <v>1</v>
      </c>
      <c r="P56" s="58">
        <f t="shared" si="13"/>
        <v>1</v>
      </c>
      <c r="S56"/>
    </row>
    <row r="57" spans="2:19" x14ac:dyDescent="0.25">
      <c r="S57"/>
    </row>
    <row r="58" spans="2:19" ht="21" x14ac:dyDescent="0.35">
      <c r="B58" s="59" t="s">
        <v>47</v>
      </c>
      <c r="C58" s="59"/>
      <c r="D58" s="59"/>
      <c r="E58" s="60">
        <f>IFERROR(E54+E55,"N/A")</f>
        <v>0.5</v>
      </c>
      <c r="F58" s="60">
        <f t="shared" ref="F58:P58" si="14">IFERROR(F54+F55,"N/A")</f>
        <v>0.5</v>
      </c>
      <c r="G58" s="60">
        <f t="shared" si="14"/>
        <v>0.5</v>
      </c>
      <c r="H58" s="60">
        <f t="shared" si="14"/>
        <v>0</v>
      </c>
      <c r="I58" s="60">
        <f t="shared" si="14"/>
        <v>0</v>
      </c>
      <c r="J58" s="60">
        <f t="shared" si="14"/>
        <v>0</v>
      </c>
      <c r="K58" s="60">
        <f t="shared" si="14"/>
        <v>0.5</v>
      </c>
      <c r="L58" s="60">
        <f t="shared" si="14"/>
        <v>0</v>
      </c>
      <c r="M58" s="60">
        <f t="shared" si="14"/>
        <v>0</v>
      </c>
      <c r="N58" s="60">
        <f t="shared" si="14"/>
        <v>0</v>
      </c>
      <c r="O58" s="60">
        <f t="shared" si="14"/>
        <v>0</v>
      </c>
      <c r="P58" s="60">
        <f t="shared" si="14"/>
        <v>0</v>
      </c>
      <c r="S58"/>
    </row>
  </sheetData>
  <sheetProtection algorithmName="SHA-512" hashValue="rEsmcjbaI3QAqfoY/l4Oa1rMrifRcjznvGLL9lqgG+Ft+yMPl7qVg4DfeXNWNWvS8Z5H3rzQYfnsXzkJLr+2Jw==" saltValue="p3PpN1SFBCC0qbdaXO0//Q==" spinCount="100000" sheet="1" selectLockedCells="1"/>
  <mergeCells count="4">
    <mergeCell ref="E3:G3"/>
    <mergeCell ref="H3:J3"/>
    <mergeCell ref="K3:M3"/>
    <mergeCell ref="N3:P3"/>
  </mergeCells>
  <dataValidations count="2">
    <dataValidation type="list" allowBlank="1" showInputMessage="1" showErrorMessage="1" sqref="B5:D23" xr:uid="{00000000-0002-0000-0200-000000000000}">
      <formula1>"X"</formula1>
    </dataValidation>
    <dataValidation type="list" allowBlank="1" showInputMessage="1" showErrorMessage="1" sqref="E5:P23" xr:uid="{00000000-0002-0000-0200-000001000000}">
      <formula1>"WTS, EXS, GDS"</formula1>
    </dataValidation>
  </dataValidations>
  <pageMargins left="0.25" right="0.25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8"/>
  <sheetViews>
    <sheetView zoomScale="60" zoomScaleNormal="60" workbookViewId="0">
      <selection activeCell="A5" sqref="A5:P23"/>
    </sheetView>
  </sheetViews>
  <sheetFormatPr defaultColWidth="11" defaultRowHeight="15.75" x14ac:dyDescent="0.25"/>
  <cols>
    <col min="1" max="1" width="28.5" customWidth="1"/>
    <col min="19" max="19" width="11" style="49"/>
  </cols>
  <sheetData>
    <row r="1" spans="1:16" ht="16.5" thickBot="1" x14ac:dyDescent="0.3"/>
    <row r="2" spans="1:16" ht="17.25" thickTop="1" thickBot="1" x14ac:dyDescent="0.3">
      <c r="A2" s="2" t="s">
        <v>26</v>
      </c>
      <c r="B2" s="50" t="str" cm="1">
        <f t="array" aca="1" ref="B2" ca="1">RIGHT(CELL("filename",A1),LEN(CELL("filename",A1))-FIND("]",CELL("filename",A1)))</f>
        <v>Year 3</v>
      </c>
    </row>
    <row r="3" spans="1:16" x14ac:dyDescent="0.25">
      <c r="A3" s="51" t="s">
        <v>27</v>
      </c>
      <c r="B3" s="52" t="s">
        <v>28</v>
      </c>
      <c r="C3" s="52" t="s">
        <v>20</v>
      </c>
      <c r="D3" s="53" t="s">
        <v>29</v>
      </c>
      <c r="E3" s="61" t="s">
        <v>6</v>
      </c>
      <c r="F3" s="62"/>
      <c r="G3" s="63"/>
      <c r="H3" s="61" t="s">
        <v>30</v>
      </c>
      <c r="I3" s="62"/>
      <c r="J3" s="63"/>
      <c r="K3" s="61" t="s">
        <v>8</v>
      </c>
      <c r="L3" s="62"/>
      <c r="M3" s="63"/>
      <c r="N3" s="61" t="s">
        <v>9</v>
      </c>
      <c r="O3" s="62"/>
      <c r="P3" s="63"/>
    </row>
    <row r="4" spans="1:16" ht="16.5" thickBot="1" x14ac:dyDescent="0.3">
      <c r="A4" s="54"/>
      <c r="B4" s="55"/>
      <c r="C4" s="55"/>
      <c r="D4" s="55"/>
      <c r="E4" s="56" t="s">
        <v>0</v>
      </c>
      <c r="F4" s="55" t="s">
        <v>1</v>
      </c>
      <c r="G4" s="57" t="s">
        <v>2</v>
      </c>
      <c r="H4" s="56" t="s">
        <v>0</v>
      </c>
      <c r="I4" s="55" t="s">
        <v>1</v>
      </c>
      <c r="J4" s="57" t="s">
        <v>2</v>
      </c>
      <c r="K4" s="56" t="s">
        <v>0</v>
      </c>
      <c r="L4" s="55" t="s">
        <v>1</v>
      </c>
      <c r="M4" s="57" t="s">
        <v>2</v>
      </c>
      <c r="N4" s="56" t="s">
        <v>0</v>
      </c>
      <c r="O4" s="55" t="s">
        <v>1</v>
      </c>
      <c r="P4" s="57" t="s">
        <v>2</v>
      </c>
    </row>
    <row r="5" spans="1:16" x14ac:dyDescent="0.25">
      <c r="A5" s="3" t="s">
        <v>65</v>
      </c>
      <c r="B5" s="4"/>
      <c r="C5" s="4"/>
      <c r="D5" s="5"/>
      <c r="E5" s="6" t="s">
        <v>13</v>
      </c>
      <c r="F5" s="5" t="s">
        <v>13</v>
      </c>
      <c r="G5" s="7" t="s">
        <v>13</v>
      </c>
      <c r="H5" s="6" t="s">
        <v>12</v>
      </c>
      <c r="I5" s="5" t="s">
        <v>13</v>
      </c>
      <c r="J5" s="7" t="s">
        <v>13</v>
      </c>
      <c r="K5" s="6" t="s">
        <v>13</v>
      </c>
      <c r="L5" s="5" t="s">
        <v>13</v>
      </c>
      <c r="M5" s="7" t="s">
        <v>13</v>
      </c>
      <c r="N5" s="6" t="s">
        <v>13</v>
      </c>
      <c r="O5" s="5" t="s">
        <v>13</v>
      </c>
      <c r="P5" s="7" t="s">
        <v>13</v>
      </c>
    </row>
    <row r="6" spans="1:16" x14ac:dyDescent="0.25">
      <c r="A6" s="8" t="s">
        <v>66</v>
      </c>
      <c r="B6" s="9"/>
      <c r="C6" s="9" t="s">
        <v>32</v>
      </c>
      <c r="D6" s="10"/>
      <c r="E6" s="11" t="s">
        <v>12</v>
      </c>
      <c r="F6" s="10" t="s">
        <v>12</v>
      </c>
      <c r="G6" s="12" t="s">
        <v>12</v>
      </c>
      <c r="H6" s="11" t="s">
        <v>12</v>
      </c>
      <c r="I6" s="10" t="s">
        <v>12</v>
      </c>
      <c r="J6" s="12" t="s">
        <v>12</v>
      </c>
      <c r="K6" s="11" t="s">
        <v>12</v>
      </c>
      <c r="L6" s="10" t="s">
        <v>12</v>
      </c>
      <c r="M6" s="12" t="s">
        <v>12</v>
      </c>
      <c r="N6" s="11" t="s">
        <v>11</v>
      </c>
      <c r="O6" s="10" t="s">
        <v>12</v>
      </c>
      <c r="P6" s="12" t="s">
        <v>12</v>
      </c>
    </row>
    <row r="7" spans="1:16" x14ac:dyDescent="0.25">
      <c r="A7" s="8" t="s">
        <v>67</v>
      </c>
      <c r="B7" s="9" t="s">
        <v>32</v>
      </c>
      <c r="C7" s="9" t="s">
        <v>32</v>
      </c>
      <c r="D7" s="10"/>
      <c r="E7" s="11" t="s">
        <v>11</v>
      </c>
      <c r="F7" s="10" t="s">
        <v>11</v>
      </c>
      <c r="G7" s="12" t="s">
        <v>11</v>
      </c>
      <c r="H7" s="11" t="s">
        <v>11</v>
      </c>
      <c r="I7" s="10" t="s">
        <v>11</v>
      </c>
      <c r="J7" s="12" t="s">
        <v>11</v>
      </c>
      <c r="K7" s="11" t="s">
        <v>12</v>
      </c>
      <c r="L7" s="10" t="s">
        <v>12</v>
      </c>
      <c r="M7" s="12" t="s">
        <v>12</v>
      </c>
      <c r="N7" s="11" t="s">
        <v>11</v>
      </c>
      <c r="O7" s="10" t="s">
        <v>11</v>
      </c>
      <c r="P7" s="12" t="s">
        <v>11</v>
      </c>
    </row>
    <row r="8" spans="1:16" x14ac:dyDescent="0.25">
      <c r="A8" s="8" t="s">
        <v>68</v>
      </c>
      <c r="B8" s="9" t="s">
        <v>32</v>
      </c>
      <c r="C8" s="9"/>
      <c r="D8" s="10"/>
      <c r="E8" s="11" t="s">
        <v>12</v>
      </c>
      <c r="F8" s="10" t="s">
        <v>12</v>
      </c>
      <c r="G8" s="12" t="s">
        <v>12</v>
      </c>
      <c r="H8" s="11" t="s">
        <v>12</v>
      </c>
      <c r="I8" s="10" t="s">
        <v>12</v>
      </c>
      <c r="J8" s="12" t="s">
        <v>12</v>
      </c>
      <c r="K8" s="11" t="s">
        <v>12</v>
      </c>
      <c r="L8" s="10" t="s">
        <v>12</v>
      </c>
      <c r="M8" s="12" t="s">
        <v>12</v>
      </c>
      <c r="N8" s="11" t="s">
        <v>12</v>
      </c>
      <c r="O8" s="10" t="s">
        <v>12</v>
      </c>
      <c r="P8" s="12" t="s">
        <v>12</v>
      </c>
    </row>
    <row r="9" spans="1:16" x14ac:dyDescent="0.25">
      <c r="A9" s="8" t="s">
        <v>69</v>
      </c>
      <c r="B9" s="9"/>
      <c r="C9" s="9"/>
      <c r="D9" s="10"/>
      <c r="E9" s="11" t="s">
        <v>11</v>
      </c>
      <c r="F9" s="10" t="s">
        <v>11</v>
      </c>
      <c r="G9" s="12" t="s">
        <v>11</v>
      </c>
      <c r="H9" s="11" t="s">
        <v>11</v>
      </c>
      <c r="I9" s="10" t="s">
        <v>11</v>
      </c>
      <c r="J9" s="12" t="s">
        <v>11</v>
      </c>
      <c r="K9" s="11" t="s">
        <v>11</v>
      </c>
      <c r="L9" s="10" t="s">
        <v>11</v>
      </c>
      <c r="M9" s="12" t="s">
        <v>11</v>
      </c>
      <c r="N9" s="11" t="s">
        <v>11</v>
      </c>
      <c r="O9" s="10" t="s">
        <v>11</v>
      </c>
      <c r="P9" s="12" t="s">
        <v>11</v>
      </c>
    </row>
    <row r="10" spans="1:16" x14ac:dyDescent="0.25">
      <c r="A10" s="8" t="s">
        <v>70</v>
      </c>
      <c r="B10" s="9" t="s">
        <v>32</v>
      </c>
      <c r="C10" s="9"/>
      <c r="D10" s="10"/>
      <c r="E10" s="11" t="s">
        <v>12</v>
      </c>
      <c r="F10" s="10" t="s">
        <v>13</v>
      </c>
      <c r="G10" s="12" t="s">
        <v>13</v>
      </c>
      <c r="H10" s="11" t="s">
        <v>12</v>
      </c>
      <c r="I10" s="10" t="s">
        <v>13</v>
      </c>
      <c r="J10" s="12" t="s">
        <v>13</v>
      </c>
      <c r="K10" s="11" t="s">
        <v>13</v>
      </c>
      <c r="L10" s="10" t="s">
        <v>13</v>
      </c>
      <c r="M10" s="12" t="s">
        <v>13</v>
      </c>
      <c r="N10" s="11" t="s">
        <v>12</v>
      </c>
      <c r="O10" s="10" t="s">
        <v>13</v>
      </c>
      <c r="P10" s="12" t="s">
        <v>13</v>
      </c>
    </row>
    <row r="11" spans="1:16" x14ac:dyDescent="0.25">
      <c r="A11" s="8" t="s">
        <v>71</v>
      </c>
      <c r="B11" s="9"/>
      <c r="C11" s="9"/>
      <c r="D11" s="10"/>
      <c r="E11" s="11" t="s">
        <v>11</v>
      </c>
      <c r="F11" s="10" t="s">
        <v>11</v>
      </c>
      <c r="G11" s="12" t="s">
        <v>11</v>
      </c>
      <c r="H11" s="11" t="s">
        <v>11</v>
      </c>
      <c r="I11" s="10" t="s">
        <v>11</v>
      </c>
      <c r="J11" s="12" t="s">
        <v>11</v>
      </c>
      <c r="K11" s="11" t="s">
        <v>11</v>
      </c>
      <c r="L11" s="10" t="s">
        <v>11</v>
      </c>
      <c r="M11" s="12" t="s">
        <v>11</v>
      </c>
      <c r="N11" s="11" t="s">
        <v>11</v>
      </c>
      <c r="O11" s="10" t="s">
        <v>11</v>
      </c>
      <c r="P11" s="12" t="s">
        <v>11</v>
      </c>
    </row>
    <row r="12" spans="1:16" x14ac:dyDescent="0.25">
      <c r="A12" s="8" t="s">
        <v>72</v>
      </c>
      <c r="B12" s="9" t="s">
        <v>32</v>
      </c>
      <c r="C12" s="9"/>
      <c r="D12" s="10"/>
      <c r="E12" s="11" t="s">
        <v>12</v>
      </c>
      <c r="F12" s="10" t="s">
        <v>12</v>
      </c>
      <c r="G12" s="12" t="s">
        <v>12</v>
      </c>
      <c r="H12" s="11" t="s">
        <v>12</v>
      </c>
      <c r="I12" s="10" t="s">
        <v>12</v>
      </c>
      <c r="J12" s="12" t="s">
        <v>12</v>
      </c>
      <c r="K12" s="11" t="s">
        <v>13</v>
      </c>
      <c r="L12" s="10" t="s">
        <v>13</v>
      </c>
      <c r="M12" s="12" t="s">
        <v>13</v>
      </c>
      <c r="N12" s="11" t="s">
        <v>12</v>
      </c>
      <c r="O12" s="10" t="s">
        <v>12</v>
      </c>
      <c r="P12" s="12" t="s">
        <v>12</v>
      </c>
    </row>
    <row r="13" spans="1:16" x14ac:dyDescent="0.25">
      <c r="A13" s="8" t="s">
        <v>73</v>
      </c>
      <c r="B13" s="9"/>
      <c r="C13" s="9"/>
      <c r="D13" s="10"/>
      <c r="E13" s="11" t="s">
        <v>11</v>
      </c>
      <c r="F13" s="10" t="s">
        <v>11</v>
      </c>
      <c r="G13" s="12" t="s">
        <v>12</v>
      </c>
      <c r="H13" s="11" t="s">
        <v>12</v>
      </c>
      <c r="I13" s="10" t="s">
        <v>12</v>
      </c>
      <c r="J13" s="12" t="s">
        <v>12</v>
      </c>
      <c r="K13" s="11" t="s">
        <v>12</v>
      </c>
      <c r="L13" s="10" t="s">
        <v>12</v>
      </c>
      <c r="M13" s="12" t="s">
        <v>12</v>
      </c>
      <c r="N13" s="11" t="s">
        <v>12</v>
      </c>
      <c r="O13" s="10" t="s">
        <v>12</v>
      </c>
      <c r="P13" s="12" t="s">
        <v>12</v>
      </c>
    </row>
    <row r="14" spans="1:16" x14ac:dyDescent="0.25">
      <c r="A14" s="8"/>
      <c r="B14" s="9"/>
      <c r="C14" s="9"/>
      <c r="D14" s="13"/>
      <c r="E14" s="11"/>
      <c r="F14" s="10"/>
      <c r="G14" s="12"/>
      <c r="H14" s="11"/>
      <c r="I14" s="10"/>
      <c r="J14" s="12"/>
      <c r="K14" s="11"/>
      <c r="L14" s="10"/>
      <c r="M14" s="12"/>
      <c r="N14" s="11"/>
      <c r="O14" s="10"/>
      <c r="P14" s="12"/>
    </row>
    <row r="15" spans="1:16" x14ac:dyDescent="0.25">
      <c r="A15" s="8"/>
      <c r="B15" s="14"/>
      <c r="C15" s="9"/>
      <c r="D15" s="13"/>
      <c r="E15" s="11"/>
      <c r="F15" s="10"/>
      <c r="G15" s="12"/>
      <c r="H15" s="11"/>
      <c r="I15" s="10"/>
      <c r="J15" s="12"/>
      <c r="K15" s="11"/>
      <c r="L15" s="10"/>
      <c r="M15" s="12"/>
      <c r="N15" s="11"/>
      <c r="O15" s="10"/>
      <c r="P15" s="12"/>
    </row>
    <row r="16" spans="1:16" x14ac:dyDescent="0.25">
      <c r="A16" s="8"/>
      <c r="B16" s="14"/>
      <c r="C16" s="9"/>
      <c r="D16" s="13"/>
      <c r="E16" s="11"/>
      <c r="F16" s="10"/>
      <c r="G16" s="12"/>
      <c r="H16" s="11"/>
      <c r="I16" s="10"/>
      <c r="J16" s="12"/>
      <c r="K16" s="11"/>
      <c r="L16" s="10"/>
      <c r="M16" s="12"/>
      <c r="N16" s="11"/>
      <c r="O16" s="10"/>
      <c r="P16" s="12"/>
    </row>
    <row r="17" spans="1:16" x14ac:dyDescent="0.25">
      <c r="A17" s="8"/>
      <c r="B17" s="14"/>
      <c r="C17" s="9"/>
      <c r="D17" s="13"/>
      <c r="E17" s="11"/>
      <c r="F17" s="10"/>
      <c r="G17" s="12"/>
      <c r="H17" s="11"/>
      <c r="I17" s="10"/>
      <c r="J17" s="12"/>
      <c r="K17" s="11"/>
      <c r="L17" s="10"/>
      <c r="M17" s="12"/>
      <c r="N17" s="11"/>
      <c r="O17" s="10"/>
      <c r="P17" s="12"/>
    </row>
    <row r="18" spans="1:16" x14ac:dyDescent="0.25">
      <c r="A18" s="8"/>
      <c r="B18" s="14"/>
      <c r="C18" s="9"/>
      <c r="D18" s="13"/>
      <c r="E18" s="11"/>
      <c r="F18" s="10"/>
      <c r="G18" s="12"/>
      <c r="H18" s="11"/>
      <c r="I18" s="10"/>
      <c r="J18" s="12"/>
      <c r="K18" s="11"/>
      <c r="L18" s="10"/>
      <c r="M18" s="12"/>
      <c r="N18" s="11"/>
      <c r="O18" s="10"/>
      <c r="P18" s="12"/>
    </row>
    <row r="19" spans="1:16" x14ac:dyDescent="0.25">
      <c r="A19" s="8"/>
      <c r="B19" s="14"/>
      <c r="C19" s="9"/>
      <c r="D19" s="13"/>
      <c r="E19" s="11"/>
      <c r="F19" s="10"/>
      <c r="G19" s="12"/>
      <c r="H19" s="11"/>
      <c r="I19" s="10"/>
      <c r="J19" s="12"/>
      <c r="K19" s="11"/>
      <c r="L19" s="10"/>
      <c r="M19" s="12"/>
      <c r="N19" s="11"/>
      <c r="O19" s="10"/>
      <c r="P19" s="12"/>
    </row>
    <row r="20" spans="1:16" x14ac:dyDescent="0.25">
      <c r="A20" s="15"/>
      <c r="B20" s="16"/>
      <c r="C20" s="9"/>
      <c r="D20" s="13"/>
      <c r="E20" s="11"/>
      <c r="F20" s="10"/>
      <c r="G20" s="12"/>
      <c r="H20" s="11"/>
      <c r="I20" s="10"/>
      <c r="J20" s="12"/>
      <c r="K20" s="11"/>
      <c r="L20" s="10"/>
      <c r="M20" s="12"/>
      <c r="N20" s="11"/>
      <c r="O20" s="10"/>
      <c r="P20" s="12"/>
    </row>
    <row r="21" spans="1:16" x14ac:dyDescent="0.25">
      <c r="A21" s="17"/>
      <c r="B21" s="16"/>
      <c r="C21" s="9"/>
      <c r="D21" s="13"/>
      <c r="E21" s="11"/>
      <c r="F21" s="10"/>
      <c r="G21" s="12"/>
      <c r="H21" s="11"/>
      <c r="I21" s="10"/>
      <c r="J21" s="12"/>
      <c r="K21" s="11"/>
      <c r="L21" s="10"/>
      <c r="M21" s="12"/>
      <c r="N21" s="11"/>
      <c r="O21" s="10"/>
      <c r="P21" s="12"/>
    </row>
    <row r="22" spans="1:16" x14ac:dyDescent="0.25">
      <c r="A22" s="8"/>
      <c r="B22" s="14"/>
      <c r="C22" s="9"/>
      <c r="D22" s="13"/>
      <c r="E22" s="11"/>
      <c r="F22" s="10"/>
      <c r="G22" s="12"/>
      <c r="H22" s="11"/>
      <c r="I22" s="10"/>
      <c r="J22" s="12"/>
      <c r="K22" s="11"/>
      <c r="L22" s="10"/>
      <c r="M22" s="12"/>
      <c r="N22" s="11"/>
      <c r="O22" s="10"/>
      <c r="P22" s="12"/>
    </row>
    <row r="23" spans="1:16" ht="16.5" thickBot="1" x14ac:dyDescent="0.3">
      <c r="A23" s="18"/>
      <c r="B23" s="19"/>
      <c r="C23" s="19"/>
      <c r="D23" s="20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</row>
    <row r="25" spans="1:16" x14ac:dyDescent="0.25">
      <c r="A25" s="2" t="s">
        <v>42</v>
      </c>
      <c r="B25" s="2" t="s">
        <v>43</v>
      </c>
      <c r="C25" s="2" t="s">
        <v>44</v>
      </c>
      <c r="D25" s="2" t="s">
        <v>45</v>
      </c>
    </row>
    <row r="26" spans="1:16" x14ac:dyDescent="0.25">
      <c r="A26">
        <f>COUNTA(A5:A23)</f>
        <v>9</v>
      </c>
      <c r="B26">
        <f>COUNTA(B5:B23)</f>
        <v>4</v>
      </c>
      <c r="C26">
        <f>COUNTA(C5:C23)</f>
        <v>2</v>
      </c>
      <c r="D26">
        <f>COUNTA(D5:D23)</f>
        <v>0</v>
      </c>
    </row>
    <row r="28" spans="1:16" x14ac:dyDescent="0.25">
      <c r="B28" s="2" t="s">
        <v>11</v>
      </c>
      <c r="C28" s="2"/>
      <c r="E28" s="58">
        <f>IFERROR(COUNTIFS(E$5:E$23,$B28)/$A$26,"")</f>
        <v>0.44444444444444442</v>
      </c>
      <c r="F28" s="58">
        <f t="shared" ref="F28:P28" si="0">IFERROR(COUNTIFS(F$5:F$23,$B28)/$A$26,"")</f>
        <v>0.44444444444444442</v>
      </c>
      <c r="G28" s="58">
        <f t="shared" si="0"/>
        <v>0.33333333333333331</v>
      </c>
      <c r="H28" s="58">
        <f t="shared" si="0"/>
        <v>0.33333333333333331</v>
      </c>
      <c r="I28" s="58">
        <f t="shared" si="0"/>
        <v>0.33333333333333331</v>
      </c>
      <c r="J28" s="58">
        <f t="shared" si="0"/>
        <v>0.33333333333333331</v>
      </c>
      <c r="K28" s="58">
        <f t="shared" si="0"/>
        <v>0.22222222222222221</v>
      </c>
      <c r="L28" s="58">
        <f t="shared" si="0"/>
        <v>0.22222222222222221</v>
      </c>
      <c r="M28" s="58">
        <f t="shared" si="0"/>
        <v>0.22222222222222221</v>
      </c>
      <c r="N28" s="58">
        <f t="shared" si="0"/>
        <v>0.44444444444444442</v>
      </c>
      <c r="O28" s="58">
        <f t="shared" si="0"/>
        <v>0.33333333333333331</v>
      </c>
      <c r="P28" s="58">
        <f t="shared" si="0"/>
        <v>0.33333333333333331</v>
      </c>
    </row>
    <row r="29" spans="1:16" x14ac:dyDescent="0.25">
      <c r="B29" s="2" t="s">
        <v>12</v>
      </c>
      <c r="C29" s="2"/>
      <c r="D29" s="2"/>
      <c r="E29" s="58">
        <f t="shared" ref="E29:P30" si="1">IFERROR(COUNTIFS(E$5:E$23,$B29)/$A$26,"")</f>
        <v>0.44444444444444442</v>
      </c>
      <c r="F29" s="58">
        <f t="shared" si="1"/>
        <v>0.33333333333333331</v>
      </c>
      <c r="G29" s="58">
        <f t="shared" si="1"/>
        <v>0.44444444444444442</v>
      </c>
      <c r="H29" s="58">
        <f t="shared" si="1"/>
        <v>0.66666666666666663</v>
      </c>
      <c r="I29" s="58">
        <f t="shared" si="1"/>
        <v>0.44444444444444442</v>
      </c>
      <c r="J29" s="58">
        <f t="shared" si="1"/>
        <v>0.44444444444444442</v>
      </c>
      <c r="K29" s="58">
        <f t="shared" si="1"/>
        <v>0.44444444444444442</v>
      </c>
      <c r="L29" s="58">
        <f t="shared" si="1"/>
        <v>0.44444444444444442</v>
      </c>
      <c r="M29" s="58">
        <f t="shared" si="1"/>
        <v>0.44444444444444442</v>
      </c>
      <c r="N29" s="58">
        <f t="shared" si="1"/>
        <v>0.44444444444444442</v>
      </c>
      <c r="O29" s="58">
        <f t="shared" si="1"/>
        <v>0.44444444444444442</v>
      </c>
      <c r="P29" s="58">
        <f t="shared" si="1"/>
        <v>0.44444444444444442</v>
      </c>
    </row>
    <row r="30" spans="1:16" x14ac:dyDescent="0.25">
      <c r="B30" s="2" t="s">
        <v>13</v>
      </c>
      <c r="C30" s="2"/>
      <c r="D30" s="2"/>
      <c r="E30" s="58">
        <f t="shared" si="1"/>
        <v>0.1111111111111111</v>
      </c>
      <c r="F30" s="58">
        <f t="shared" si="1"/>
        <v>0.22222222222222221</v>
      </c>
      <c r="G30" s="58">
        <f t="shared" si="1"/>
        <v>0.22222222222222221</v>
      </c>
      <c r="H30" s="58">
        <f t="shared" si="1"/>
        <v>0</v>
      </c>
      <c r="I30" s="58">
        <f t="shared" si="1"/>
        <v>0.22222222222222221</v>
      </c>
      <c r="J30" s="58">
        <f t="shared" si="1"/>
        <v>0.22222222222222221</v>
      </c>
      <c r="K30" s="58">
        <f t="shared" si="1"/>
        <v>0.33333333333333331</v>
      </c>
      <c r="L30" s="58">
        <f t="shared" si="1"/>
        <v>0.33333333333333331</v>
      </c>
      <c r="M30" s="58">
        <f t="shared" si="1"/>
        <v>0.33333333333333331</v>
      </c>
      <c r="N30" s="58">
        <f t="shared" si="1"/>
        <v>0.1111111111111111</v>
      </c>
      <c r="O30" s="58">
        <f t="shared" si="1"/>
        <v>0.22222222222222221</v>
      </c>
      <c r="P30" s="58">
        <f t="shared" si="1"/>
        <v>0.22222222222222221</v>
      </c>
    </row>
    <row r="31" spans="1:16" x14ac:dyDescent="0.25">
      <c r="B31" s="2" t="s">
        <v>46</v>
      </c>
      <c r="C31" s="2"/>
      <c r="D31" s="2"/>
      <c r="E31" s="58">
        <f>SUM(E28:E30)</f>
        <v>1</v>
      </c>
      <c r="F31" s="58">
        <f t="shared" ref="F31:P31" si="2">SUM(F28:F30)</f>
        <v>0.99999999999999989</v>
      </c>
      <c r="G31" s="58">
        <f t="shared" si="2"/>
        <v>0.99999999999999989</v>
      </c>
      <c r="H31" s="58">
        <f t="shared" si="2"/>
        <v>1</v>
      </c>
      <c r="I31" s="58">
        <f t="shared" si="2"/>
        <v>0.99999999999999989</v>
      </c>
      <c r="J31" s="58">
        <f t="shared" si="2"/>
        <v>0.99999999999999989</v>
      </c>
      <c r="K31" s="58">
        <f t="shared" si="2"/>
        <v>1</v>
      </c>
      <c r="L31" s="58">
        <f t="shared" si="2"/>
        <v>1</v>
      </c>
      <c r="M31" s="58">
        <f t="shared" si="2"/>
        <v>1</v>
      </c>
      <c r="N31" s="58">
        <f t="shared" si="2"/>
        <v>1</v>
      </c>
      <c r="O31" s="58">
        <f t="shared" si="2"/>
        <v>0.99999999999999989</v>
      </c>
      <c r="P31" s="58">
        <f t="shared" si="2"/>
        <v>0.99999999999999989</v>
      </c>
    </row>
    <row r="32" spans="1:16" x14ac:dyDescent="0.25">
      <c r="B32" s="2"/>
      <c r="C32" s="2"/>
      <c r="D32" s="2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2:19" ht="21" x14ac:dyDescent="0.35">
      <c r="B33" s="59" t="s">
        <v>47</v>
      </c>
      <c r="C33" s="59"/>
      <c r="D33" s="2"/>
      <c r="E33" s="60">
        <f>IFERROR(E29+E30,"N/A")</f>
        <v>0.55555555555555558</v>
      </c>
      <c r="F33" s="60">
        <f t="shared" ref="F33:P33" si="3">IFERROR(F29+F30,"N/A")</f>
        <v>0.55555555555555558</v>
      </c>
      <c r="G33" s="60">
        <f t="shared" si="3"/>
        <v>0.66666666666666663</v>
      </c>
      <c r="H33" s="60">
        <f t="shared" si="3"/>
        <v>0.66666666666666663</v>
      </c>
      <c r="I33" s="60">
        <f t="shared" si="3"/>
        <v>0.66666666666666663</v>
      </c>
      <c r="J33" s="60">
        <f t="shared" si="3"/>
        <v>0.66666666666666663</v>
      </c>
      <c r="K33" s="60">
        <f t="shared" si="3"/>
        <v>0.77777777777777768</v>
      </c>
      <c r="L33" s="60">
        <f t="shared" si="3"/>
        <v>0.77777777777777768</v>
      </c>
      <c r="M33" s="60">
        <f t="shared" si="3"/>
        <v>0.77777777777777768</v>
      </c>
      <c r="N33" s="60">
        <f t="shared" si="3"/>
        <v>0.55555555555555558</v>
      </c>
      <c r="O33" s="60">
        <f t="shared" si="3"/>
        <v>0.66666666666666663</v>
      </c>
      <c r="P33" s="60">
        <f t="shared" si="3"/>
        <v>0.66666666666666663</v>
      </c>
    </row>
    <row r="34" spans="2:19" ht="21" x14ac:dyDescent="0.35">
      <c r="B34" s="2"/>
      <c r="C34" s="2"/>
      <c r="D34" s="59"/>
    </row>
    <row r="35" spans="2:19" x14ac:dyDescent="0.25">
      <c r="B35" s="2" t="s">
        <v>48</v>
      </c>
      <c r="C35" s="2"/>
      <c r="D35" s="2"/>
    </row>
    <row r="36" spans="2:19" x14ac:dyDescent="0.25">
      <c r="B36" s="2" t="s">
        <v>11</v>
      </c>
      <c r="C36" s="2"/>
      <c r="D36" s="2"/>
      <c r="E36" s="58">
        <f t="shared" ref="E36:P38" si="4">IFERROR(COUNTIFS(E$5:E$23,$B36,$B$5:$B$23,"=X")/$B$26,"")</f>
        <v>0.25</v>
      </c>
      <c r="F36" s="58">
        <f t="shared" si="4"/>
        <v>0.25</v>
      </c>
      <c r="G36" s="58">
        <f t="shared" si="4"/>
        <v>0.25</v>
      </c>
      <c r="H36" s="58">
        <f t="shared" si="4"/>
        <v>0.25</v>
      </c>
      <c r="I36" s="58">
        <f t="shared" si="4"/>
        <v>0.25</v>
      </c>
      <c r="J36" s="58">
        <f t="shared" si="4"/>
        <v>0.25</v>
      </c>
      <c r="K36" s="58">
        <f t="shared" si="4"/>
        <v>0</v>
      </c>
      <c r="L36" s="58">
        <f t="shared" si="4"/>
        <v>0</v>
      </c>
      <c r="M36" s="58">
        <f t="shared" si="4"/>
        <v>0</v>
      </c>
      <c r="N36" s="58">
        <f t="shared" si="4"/>
        <v>0.25</v>
      </c>
      <c r="O36" s="58">
        <f t="shared" si="4"/>
        <v>0.25</v>
      </c>
      <c r="P36" s="58">
        <f t="shared" si="4"/>
        <v>0.25</v>
      </c>
    </row>
    <row r="37" spans="2:19" x14ac:dyDescent="0.25">
      <c r="B37" s="2" t="s">
        <v>12</v>
      </c>
      <c r="C37" s="2"/>
      <c r="D37" s="2"/>
      <c r="E37" s="58">
        <f t="shared" si="4"/>
        <v>0.75</v>
      </c>
      <c r="F37" s="58">
        <f t="shared" si="4"/>
        <v>0.5</v>
      </c>
      <c r="G37" s="58">
        <f t="shared" si="4"/>
        <v>0.5</v>
      </c>
      <c r="H37" s="58">
        <f t="shared" si="4"/>
        <v>0.75</v>
      </c>
      <c r="I37" s="58">
        <f t="shared" si="4"/>
        <v>0.5</v>
      </c>
      <c r="J37" s="58">
        <f t="shared" si="4"/>
        <v>0.5</v>
      </c>
      <c r="K37" s="58">
        <f t="shared" si="4"/>
        <v>0.5</v>
      </c>
      <c r="L37" s="58">
        <f t="shared" si="4"/>
        <v>0.5</v>
      </c>
      <c r="M37" s="58">
        <f t="shared" si="4"/>
        <v>0.5</v>
      </c>
      <c r="N37" s="58">
        <f t="shared" si="4"/>
        <v>0.75</v>
      </c>
      <c r="O37" s="58">
        <f t="shared" si="4"/>
        <v>0.5</v>
      </c>
      <c r="P37" s="58">
        <f t="shared" si="4"/>
        <v>0.5</v>
      </c>
    </row>
    <row r="38" spans="2:19" x14ac:dyDescent="0.25">
      <c r="B38" s="2" t="s">
        <v>13</v>
      </c>
      <c r="C38" s="2"/>
      <c r="D38" s="2"/>
      <c r="E38" s="58">
        <f t="shared" si="4"/>
        <v>0</v>
      </c>
      <c r="F38" s="58">
        <f t="shared" si="4"/>
        <v>0.25</v>
      </c>
      <c r="G38" s="58">
        <f t="shared" si="4"/>
        <v>0.25</v>
      </c>
      <c r="H38" s="58">
        <f t="shared" si="4"/>
        <v>0</v>
      </c>
      <c r="I38" s="58">
        <f t="shared" si="4"/>
        <v>0.25</v>
      </c>
      <c r="J38" s="58">
        <f t="shared" si="4"/>
        <v>0.25</v>
      </c>
      <c r="K38" s="58">
        <f t="shared" si="4"/>
        <v>0.5</v>
      </c>
      <c r="L38" s="58">
        <f t="shared" si="4"/>
        <v>0.5</v>
      </c>
      <c r="M38" s="58">
        <f t="shared" si="4"/>
        <v>0.5</v>
      </c>
      <c r="N38" s="58">
        <f t="shared" si="4"/>
        <v>0</v>
      </c>
      <c r="O38" s="58">
        <f t="shared" si="4"/>
        <v>0.25</v>
      </c>
      <c r="P38" s="58">
        <f t="shared" si="4"/>
        <v>0.25</v>
      </c>
    </row>
    <row r="39" spans="2:19" x14ac:dyDescent="0.25">
      <c r="B39" s="2" t="s">
        <v>46</v>
      </c>
      <c r="C39" s="2"/>
      <c r="D39" s="2"/>
      <c r="E39" s="58">
        <f>SUM(E36:E38)</f>
        <v>1</v>
      </c>
      <c r="F39" s="58">
        <f t="shared" ref="F39:P39" si="5">SUM(F36:F38)</f>
        <v>1</v>
      </c>
      <c r="G39" s="58">
        <f t="shared" si="5"/>
        <v>1</v>
      </c>
      <c r="H39" s="58">
        <f t="shared" si="5"/>
        <v>1</v>
      </c>
      <c r="I39" s="58">
        <f t="shared" si="5"/>
        <v>1</v>
      </c>
      <c r="J39" s="58">
        <f t="shared" si="5"/>
        <v>1</v>
      </c>
      <c r="K39" s="58">
        <f t="shared" si="5"/>
        <v>1</v>
      </c>
      <c r="L39" s="58">
        <f t="shared" si="5"/>
        <v>1</v>
      </c>
      <c r="M39" s="58">
        <f t="shared" si="5"/>
        <v>1</v>
      </c>
      <c r="N39" s="58">
        <f t="shared" si="5"/>
        <v>1</v>
      </c>
      <c r="O39" s="58">
        <f t="shared" si="5"/>
        <v>1</v>
      </c>
      <c r="P39" s="58">
        <f t="shared" si="5"/>
        <v>1</v>
      </c>
    </row>
    <row r="40" spans="2:19" x14ac:dyDescent="0.25">
      <c r="D40" s="2"/>
    </row>
    <row r="41" spans="2:19" ht="21" x14ac:dyDescent="0.35">
      <c r="B41" s="59" t="s">
        <v>47</v>
      </c>
      <c r="C41" s="59"/>
      <c r="E41" s="60">
        <f>IFERROR(E37+E38,"N/A")</f>
        <v>0.75</v>
      </c>
      <c r="F41" s="60">
        <f t="shared" ref="F41:P41" si="6">IFERROR(F37+F38,"N/A")</f>
        <v>0.75</v>
      </c>
      <c r="G41" s="60">
        <f t="shared" si="6"/>
        <v>0.75</v>
      </c>
      <c r="H41" s="60">
        <f t="shared" si="6"/>
        <v>0.75</v>
      </c>
      <c r="I41" s="60">
        <f t="shared" si="6"/>
        <v>0.75</v>
      </c>
      <c r="J41" s="60">
        <f t="shared" si="6"/>
        <v>0.75</v>
      </c>
      <c r="K41" s="60">
        <f t="shared" si="6"/>
        <v>1</v>
      </c>
      <c r="L41" s="60">
        <f t="shared" si="6"/>
        <v>1</v>
      </c>
      <c r="M41" s="60">
        <f t="shared" si="6"/>
        <v>1</v>
      </c>
      <c r="N41" s="60">
        <f t="shared" si="6"/>
        <v>0.75</v>
      </c>
      <c r="O41" s="60">
        <f t="shared" si="6"/>
        <v>0.75</v>
      </c>
      <c r="P41" s="60">
        <f t="shared" si="6"/>
        <v>0.75</v>
      </c>
    </row>
    <row r="42" spans="2:19" ht="21" x14ac:dyDescent="0.35">
      <c r="D42" s="59"/>
    </row>
    <row r="44" spans="2:19" x14ac:dyDescent="0.25">
      <c r="B44" s="2" t="s">
        <v>49</v>
      </c>
      <c r="C44" s="2"/>
      <c r="S44"/>
    </row>
    <row r="45" spans="2:19" x14ac:dyDescent="0.25">
      <c r="B45" t="s">
        <v>11</v>
      </c>
      <c r="D45" s="2"/>
      <c r="E45" s="58" t="str">
        <f>IFERROR(COUNTIFS(E$5:E$23,$B45,$D$5:$D$23,"=X")/$D$26,"")</f>
        <v/>
      </c>
      <c r="F45" s="58" t="str">
        <f t="shared" ref="F45:P47" si="7">IFERROR(COUNTIFS(F$5:F$23,$B45,$D$5:$D$23,"=X")/$D$26,"")</f>
        <v/>
      </c>
      <c r="G45" s="58" t="str">
        <f t="shared" si="7"/>
        <v/>
      </c>
      <c r="H45" s="58" t="str">
        <f t="shared" si="7"/>
        <v/>
      </c>
      <c r="I45" s="58" t="str">
        <f t="shared" si="7"/>
        <v/>
      </c>
      <c r="J45" s="58" t="str">
        <f t="shared" si="7"/>
        <v/>
      </c>
      <c r="K45" s="58" t="str">
        <f t="shared" si="7"/>
        <v/>
      </c>
      <c r="L45" s="58" t="str">
        <f t="shared" si="7"/>
        <v/>
      </c>
      <c r="M45" s="58" t="str">
        <f t="shared" si="7"/>
        <v/>
      </c>
      <c r="N45" s="58" t="str">
        <f t="shared" si="7"/>
        <v/>
      </c>
      <c r="O45" s="58" t="str">
        <f t="shared" si="7"/>
        <v/>
      </c>
      <c r="P45" s="58" t="str">
        <f t="shared" si="7"/>
        <v/>
      </c>
      <c r="S45"/>
    </row>
    <row r="46" spans="2:19" x14ac:dyDescent="0.25">
      <c r="B46" t="s">
        <v>12</v>
      </c>
      <c r="D46" s="2"/>
      <c r="E46" s="58" t="str">
        <f t="shared" ref="E46:E47" si="8">IFERROR(COUNTIFS(E$5:E$23,$B46,$D$5:$D$23,"=X")/$D$26,"")</f>
        <v/>
      </c>
      <c r="F46" s="58" t="str">
        <f t="shared" si="7"/>
        <v/>
      </c>
      <c r="G46" s="58" t="str">
        <f t="shared" si="7"/>
        <v/>
      </c>
      <c r="H46" s="58" t="str">
        <f t="shared" si="7"/>
        <v/>
      </c>
      <c r="I46" s="58" t="str">
        <f t="shared" si="7"/>
        <v/>
      </c>
      <c r="J46" s="58" t="str">
        <f t="shared" si="7"/>
        <v/>
      </c>
      <c r="K46" s="58" t="str">
        <f t="shared" si="7"/>
        <v/>
      </c>
      <c r="L46" s="58" t="str">
        <f t="shared" si="7"/>
        <v/>
      </c>
      <c r="M46" s="58" t="str">
        <f t="shared" si="7"/>
        <v/>
      </c>
      <c r="N46" s="58" t="str">
        <f t="shared" si="7"/>
        <v/>
      </c>
      <c r="O46" s="58" t="str">
        <f t="shared" si="7"/>
        <v/>
      </c>
      <c r="P46" s="58" t="str">
        <f t="shared" si="7"/>
        <v/>
      </c>
      <c r="S46"/>
    </row>
    <row r="47" spans="2:19" x14ac:dyDescent="0.25">
      <c r="B47" t="s">
        <v>13</v>
      </c>
      <c r="D47" s="2"/>
      <c r="E47" s="58" t="str">
        <f t="shared" si="8"/>
        <v/>
      </c>
      <c r="F47" s="58" t="str">
        <f t="shared" si="7"/>
        <v/>
      </c>
      <c r="G47" s="58" t="str">
        <f t="shared" si="7"/>
        <v/>
      </c>
      <c r="H47" s="58" t="str">
        <f t="shared" si="7"/>
        <v/>
      </c>
      <c r="I47" s="58" t="str">
        <f t="shared" si="7"/>
        <v/>
      </c>
      <c r="J47" s="58" t="str">
        <f t="shared" si="7"/>
        <v/>
      </c>
      <c r="K47" s="58" t="str">
        <f t="shared" si="7"/>
        <v/>
      </c>
      <c r="L47" s="58" t="str">
        <f t="shared" si="7"/>
        <v/>
      </c>
      <c r="M47" s="58" t="str">
        <f t="shared" si="7"/>
        <v/>
      </c>
      <c r="N47" s="58" t="str">
        <f t="shared" si="7"/>
        <v/>
      </c>
      <c r="O47" s="58" t="str">
        <f t="shared" si="7"/>
        <v/>
      </c>
      <c r="P47" s="58" t="str">
        <f t="shared" si="7"/>
        <v/>
      </c>
      <c r="S47"/>
    </row>
    <row r="48" spans="2:19" x14ac:dyDescent="0.25">
      <c r="B48" t="s">
        <v>46</v>
      </c>
      <c r="D48" s="2"/>
      <c r="E48" s="58">
        <f>SUM(E45:E47)</f>
        <v>0</v>
      </c>
      <c r="F48" s="58">
        <f t="shared" ref="F48:P48" si="9">SUM(F45:F47)</f>
        <v>0</v>
      </c>
      <c r="G48" s="58">
        <f t="shared" si="9"/>
        <v>0</v>
      </c>
      <c r="H48" s="58">
        <f t="shared" si="9"/>
        <v>0</v>
      </c>
      <c r="I48" s="58">
        <f t="shared" si="9"/>
        <v>0</v>
      </c>
      <c r="J48" s="58">
        <f t="shared" si="9"/>
        <v>0</v>
      </c>
      <c r="K48" s="58">
        <f t="shared" si="9"/>
        <v>0</v>
      </c>
      <c r="L48" s="58">
        <f t="shared" si="9"/>
        <v>0</v>
      </c>
      <c r="M48" s="58">
        <f t="shared" si="9"/>
        <v>0</v>
      </c>
      <c r="N48" s="58">
        <f t="shared" si="9"/>
        <v>0</v>
      </c>
      <c r="O48" s="58">
        <f t="shared" si="9"/>
        <v>0</v>
      </c>
      <c r="P48" s="58">
        <f t="shared" si="9"/>
        <v>0</v>
      </c>
      <c r="S48"/>
    </row>
    <row r="49" spans="2:19" x14ac:dyDescent="0.25">
      <c r="S49"/>
    </row>
    <row r="50" spans="2:19" ht="21" x14ac:dyDescent="0.35">
      <c r="B50" s="59" t="s">
        <v>47</v>
      </c>
      <c r="C50" s="59"/>
      <c r="D50" s="59"/>
      <c r="E50" s="60" t="str">
        <f>IFERROR(E46+E47,"N/A")</f>
        <v>N/A</v>
      </c>
      <c r="F50" s="60" t="str">
        <f t="shared" ref="F50:P50" si="10">IFERROR(F46+F47,"N/A")</f>
        <v>N/A</v>
      </c>
      <c r="G50" s="60" t="str">
        <f t="shared" si="10"/>
        <v>N/A</v>
      </c>
      <c r="H50" s="60" t="str">
        <f t="shared" si="10"/>
        <v>N/A</v>
      </c>
      <c r="I50" s="60" t="str">
        <f t="shared" si="10"/>
        <v>N/A</v>
      </c>
      <c r="J50" s="60" t="str">
        <f t="shared" si="10"/>
        <v>N/A</v>
      </c>
      <c r="K50" s="60" t="str">
        <f t="shared" si="10"/>
        <v>N/A</v>
      </c>
      <c r="L50" s="60" t="str">
        <f t="shared" si="10"/>
        <v>N/A</v>
      </c>
      <c r="M50" s="60" t="str">
        <f t="shared" si="10"/>
        <v>N/A</v>
      </c>
      <c r="N50" s="60" t="str">
        <f t="shared" si="10"/>
        <v>N/A</v>
      </c>
      <c r="O50" s="60" t="str">
        <f t="shared" si="10"/>
        <v>N/A</v>
      </c>
      <c r="P50" s="60" t="str">
        <f t="shared" si="10"/>
        <v>N/A</v>
      </c>
      <c r="S50"/>
    </row>
    <row r="52" spans="2:19" x14ac:dyDescent="0.25">
      <c r="B52" s="2" t="s">
        <v>50</v>
      </c>
      <c r="C52" s="2"/>
      <c r="S52"/>
    </row>
    <row r="53" spans="2:19" x14ac:dyDescent="0.25">
      <c r="B53" t="s">
        <v>11</v>
      </c>
      <c r="D53" s="2"/>
      <c r="E53" s="58">
        <f>IFERROR(COUNTIFS(E$5:E$23,$B53,$C$5:$C$23,"=X")/$C$26,"")</f>
        <v>0.5</v>
      </c>
      <c r="F53" s="58">
        <f t="shared" ref="F53:P55" si="11">IFERROR(COUNTIFS(F$5:F$23,$B53,$C$5:$C$23,"=X")/$C$26,"")</f>
        <v>0.5</v>
      </c>
      <c r="G53" s="58">
        <f t="shared" si="11"/>
        <v>0.5</v>
      </c>
      <c r="H53" s="58">
        <f t="shared" si="11"/>
        <v>0.5</v>
      </c>
      <c r="I53" s="58">
        <f t="shared" si="11"/>
        <v>0.5</v>
      </c>
      <c r="J53" s="58">
        <f t="shared" si="11"/>
        <v>0.5</v>
      </c>
      <c r="K53" s="58">
        <f t="shared" si="11"/>
        <v>0</v>
      </c>
      <c r="L53" s="58">
        <f t="shared" si="11"/>
        <v>0</v>
      </c>
      <c r="M53" s="58">
        <f t="shared" si="11"/>
        <v>0</v>
      </c>
      <c r="N53" s="58">
        <f t="shared" si="11"/>
        <v>1</v>
      </c>
      <c r="O53" s="58">
        <f t="shared" si="11"/>
        <v>0.5</v>
      </c>
      <c r="P53" s="58">
        <f t="shared" si="11"/>
        <v>0.5</v>
      </c>
      <c r="S53"/>
    </row>
    <row r="54" spans="2:19" x14ac:dyDescent="0.25">
      <c r="B54" t="s">
        <v>12</v>
      </c>
      <c r="D54" s="2"/>
      <c r="E54" s="58">
        <f t="shared" ref="E54:E55" si="12">IFERROR(COUNTIFS(E$5:E$23,$B54,$C$5:$C$23,"=X")/$C$26,"")</f>
        <v>0.5</v>
      </c>
      <c r="F54" s="58">
        <f t="shared" si="11"/>
        <v>0.5</v>
      </c>
      <c r="G54" s="58">
        <f t="shared" si="11"/>
        <v>0.5</v>
      </c>
      <c r="H54" s="58">
        <f t="shared" si="11"/>
        <v>0.5</v>
      </c>
      <c r="I54" s="58">
        <f t="shared" si="11"/>
        <v>0.5</v>
      </c>
      <c r="J54" s="58">
        <f t="shared" si="11"/>
        <v>0.5</v>
      </c>
      <c r="K54" s="58">
        <f t="shared" si="11"/>
        <v>1</v>
      </c>
      <c r="L54" s="58">
        <f t="shared" si="11"/>
        <v>1</v>
      </c>
      <c r="M54" s="58">
        <f t="shared" si="11"/>
        <v>1</v>
      </c>
      <c r="N54" s="58">
        <f t="shared" si="11"/>
        <v>0</v>
      </c>
      <c r="O54" s="58">
        <f t="shared" si="11"/>
        <v>0.5</v>
      </c>
      <c r="P54" s="58">
        <f t="shared" si="11"/>
        <v>0.5</v>
      </c>
      <c r="S54"/>
    </row>
    <row r="55" spans="2:19" x14ac:dyDescent="0.25">
      <c r="B55" t="s">
        <v>13</v>
      </c>
      <c r="D55" s="2"/>
      <c r="E55" s="58">
        <f t="shared" si="12"/>
        <v>0</v>
      </c>
      <c r="F55" s="58">
        <f t="shared" si="11"/>
        <v>0</v>
      </c>
      <c r="G55" s="58">
        <f t="shared" si="11"/>
        <v>0</v>
      </c>
      <c r="H55" s="58">
        <f t="shared" si="11"/>
        <v>0</v>
      </c>
      <c r="I55" s="58">
        <f t="shared" si="11"/>
        <v>0</v>
      </c>
      <c r="J55" s="58">
        <f t="shared" si="11"/>
        <v>0</v>
      </c>
      <c r="K55" s="58">
        <f t="shared" si="11"/>
        <v>0</v>
      </c>
      <c r="L55" s="58">
        <f t="shared" si="11"/>
        <v>0</v>
      </c>
      <c r="M55" s="58">
        <f t="shared" si="11"/>
        <v>0</v>
      </c>
      <c r="N55" s="58">
        <f t="shared" si="11"/>
        <v>0</v>
      </c>
      <c r="O55" s="58">
        <f t="shared" si="11"/>
        <v>0</v>
      </c>
      <c r="P55" s="58">
        <f t="shared" si="11"/>
        <v>0</v>
      </c>
      <c r="S55"/>
    </row>
    <row r="56" spans="2:19" x14ac:dyDescent="0.25">
      <c r="B56" t="s">
        <v>46</v>
      </c>
      <c r="D56" s="2"/>
      <c r="E56" s="58">
        <f>SUM(E53:E55)</f>
        <v>1</v>
      </c>
      <c r="F56" s="58">
        <f t="shared" ref="F56:P56" si="13">SUM(F53:F55)</f>
        <v>1</v>
      </c>
      <c r="G56" s="58">
        <f t="shared" si="13"/>
        <v>1</v>
      </c>
      <c r="H56" s="58">
        <f t="shared" si="13"/>
        <v>1</v>
      </c>
      <c r="I56" s="58">
        <f t="shared" si="13"/>
        <v>1</v>
      </c>
      <c r="J56" s="58">
        <f t="shared" si="13"/>
        <v>1</v>
      </c>
      <c r="K56" s="58">
        <f t="shared" si="13"/>
        <v>1</v>
      </c>
      <c r="L56" s="58">
        <f t="shared" si="13"/>
        <v>1</v>
      </c>
      <c r="M56" s="58">
        <f t="shared" si="13"/>
        <v>1</v>
      </c>
      <c r="N56" s="58">
        <f t="shared" si="13"/>
        <v>1</v>
      </c>
      <c r="O56" s="58">
        <f t="shared" si="13"/>
        <v>1</v>
      </c>
      <c r="P56" s="58">
        <f t="shared" si="13"/>
        <v>1</v>
      </c>
      <c r="S56"/>
    </row>
    <row r="57" spans="2:19" x14ac:dyDescent="0.25">
      <c r="S57"/>
    </row>
    <row r="58" spans="2:19" ht="21" x14ac:dyDescent="0.35">
      <c r="B58" s="59" t="s">
        <v>47</v>
      </c>
      <c r="C58" s="59"/>
      <c r="D58" s="59"/>
      <c r="E58" s="60">
        <f>IFERROR(E54+E55,"N/A")</f>
        <v>0.5</v>
      </c>
      <c r="F58" s="60">
        <f t="shared" ref="F58:P58" si="14">IFERROR(F54+F55,"N/A")</f>
        <v>0.5</v>
      </c>
      <c r="G58" s="60">
        <f t="shared" si="14"/>
        <v>0.5</v>
      </c>
      <c r="H58" s="60">
        <f t="shared" si="14"/>
        <v>0.5</v>
      </c>
      <c r="I58" s="60">
        <f t="shared" si="14"/>
        <v>0.5</v>
      </c>
      <c r="J58" s="60">
        <f t="shared" si="14"/>
        <v>0.5</v>
      </c>
      <c r="K58" s="60">
        <f t="shared" si="14"/>
        <v>1</v>
      </c>
      <c r="L58" s="60">
        <f t="shared" si="14"/>
        <v>1</v>
      </c>
      <c r="M58" s="60">
        <f t="shared" si="14"/>
        <v>1</v>
      </c>
      <c r="N58" s="60">
        <f t="shared" si="14"/>
        <v>0</v>
      </c>
      <c r="O58" s="60">
        <f t="shared" si="14"/>
        <v>0.5</v>
      </c>
      <c r="P58" s="60">
        <f t="shared" si="14"/>
        <v>0.5</v>
      </c>
      <c r="S58"/>
    </row>
  </sheetData>
  <sheetProtection algorithmName="SHA-512" hashValue="HzxwTzNt7Cga7Q6poYXOyy/X9VeCkeB9LfwZLvZPrxgYz8x3LV0DrQLZoyQfCbj5h91eAaZzrnJo+/+WUHI5Cw==" saltValue="SCra4yYnWZaFc//BKYHXyg==" spinCount="100000" sheet="1" selectLockedCells="1"/>
  <mergeCells count="4">
    <mergeCell ref="E3:G3"/>
    <mergeCell ref="H3:J3"/>
    <mergeCell ref="K3:M3"/>
    <mergeCell ref="N3:P3"/>
  </mergeCells>
  <dataValidations count="2">
    <dataValidation type="list" allowBlank="1" showInputMessage="1" showErrorMessage="1" sqref="B5:D23" xr:uid="{00000000-0002-0000-0300-000000000000}">
      <formula1>"X"</formula1>
    </dataValidation>
    <dataValidation type="list" allowBlank="1" showInputMessage="1" showErrorMessage="1" sqref="E5:P11 E13:P23 E12:O12 Q12" xr:uid="{00000000-0002-0000-0300-000001000000}">
      <formula1>"WTS, EXS, GDS"</formula1>
    </dataValidation>
  </dataValidations>
  <pageMargins left="0.25" right="0.25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8"/>
  <sheetViews>
    <sheetView zoomScale="70" zoomScaleNormal="70" workbookViewId="0">
      <selection activeCell="C21" sqref="C21"/>
    </sheetView>
  </sheetViews>
  <sheetFormatPr defaultColWidth="11" defaultRowHeight="15.75" x14ac:dyDescent="0.25"/>
  <cols>
    <col min="1" max="1" width="28.5" customWidth="1"/>
    <col min="19" max="19" width="11" style="49"/>
  </cols>
  <sheetData>
    <row r="1" spans="1:16" ht="16.5" thickBot="1" x14ac:dyDescent="0.3"/>
    <row r="2" spans="1:16" ht="17.25" thickTop="1" thickBot="1" x14ac:dyDescent="0.3">
      <c r="A2" s="2" t="s">
        <v>26</v>
      </c>
      <c r="B2" s="50" t="str" cm="1">
        <f t="array" aca="1" ref="B2" ca="1">RIGHT(CELL("filename",A1),LEN(CELL("filename",A1))-FIND("]",CELL("filename",A1)))</f>
        <v>Year 4</v>
      </c>
    </row>
    <row r="3" spans="1:16" x14ac:dyDescent="0.25">
      <c r="A3" s="51" t="s">
        <v>27</v>
      </c>
      <c r="B3" s="52" t="s">
        <v>28</v>
      </c>
      <c r="C3" s="52" t="s">
        <v>20</v>
      </c>
      <c r="D3" s="53" t="s">
        <v>29</v>
      </c>
      <c r="E3" s="61" t="s">
        <v>6</v>
      </c>
      <c r="F3" s="62"/>
      <c r="G3" s="63"/>
      <c r="H3" s="61" t="s">
        <v>30</v>
      </c>
      <c r="I3" s="62"/>
      <c r="J3" s="63"/>
      <c r="K3" s="61" t="s">
        <v>8</v>
      </c>
      <c r="L3" s="62"/>
      <c r="M3" s="63"/>
      <c r="N3" s="61" t="s">
        <v>9</v>
      </c>
      <c r="O3" s="62"/>
      <c r="P3" s="63"/>
    </row>
    <row r="4" spans="1:16" ht="16.5" thickBot="1" x14ac:dyDescent="0.3">
      <c r="A4" s="54"/>
      <c r="B4" s="55"/>
      <c r="C4" s="55"/>
      <c r="D4" s="55"/>
      <c r="E4" s="56" t="s">
        <v>0</v>
      </c>
      <c r="F4" s="55" t="s">
        <v>1</v>
      </c>
      <c r="G4" s="57" t="s">
        <v>2</v>
      </c>
      <c r="H4" s="56" t="s">
        <v>0</v>
      </c>
      <c r="I4" s="55" t="s">
        <v>1</v>
      </c>
      <c r="J4" s="57" t="s">
        <v>2</v>
      </c>
      <c r="K4" s="56" t="s">
        <v>0</v>
      </c>
      <c r="L4" s="55" t="s">
        <v>1</v>
      </c>
      <c r="M4" s="57" t="s">
        <v>2</v>
      </c>
      <c r="N4" s="56" t="s">
        <v>0</v>
      </c>
      <c r="O4" s="55" t="s">
        <v>1</v>
      </c>
      <c r="P4" s="57" t="s">
        <v>2</v>
      </c>
    </row>
    <row r="5" spans="1:16" x14ac:dyDescent="0.25">
      <c r="A5" s="3" t="s">
        <v>74</v>
      </c>
      <c r="B5" s="4"/>
      <c r="C5" s="4"/>
      <c r="D5" s="5"/>
      <c r="E5" s="6" t="s">
        <v>12</v>
      </c>
      <c r="F5" s="5" t="s">
        <v>13</v>
      </c>
      <c r="G5" s="7" t="s">
        <v>13</v>
      </c>
      <c r="H5" s="6" t="s">
        <v>12</v>
      </c>
      <c r="I5" s="5" t="s">
        <v>12</v>
      </c>
      <c r="J5" s="7" t="s">
        <v>12</v>
      </c>
      <c r="K5" s="6" t="s">
        <v>12</v>
      </c>
      <c r="L5" s="5" t="s">
        <v>12</v>
      </c>
      <c r="M5" s="7" t="s">
        <v>12</v>
      </c>
      <c r="N5" s="6" t="s">
        <v>12</v>
      </c>
      <c r="O5" s="5" t="s">
        <v>12</v>
      </c>
      <c r="P5" s="7" t="s">
        <v>12</v>
      </c>
    </row>
    <row r="6" spans="1:16" x14ac:dyDescent="0.25">
      <c r="A6" s="8" t="s">
        <v>75</v>
      </c>
      <c r="B6" s="9"/>
      <c r="C6" s="9"/>
      <c r="D6" s="10"/>
      <c r="E6" s="11" t="s">
        <v>12</v>
      </c>
      <c r="F6" s="10" t="s">
        <v>12</v>
      </c>
      <c r="G6" s="12" t="s">
        <v>12</v>
      </c>
      <c r="H6" s="11" t="s">
        <v>12</v>
      </c>
      <c r="I6" s="10" t="s">
        <v>12</v>
      </c>
      <c r="J6" s="12" t="s">
        <v>12</v>
      </c>
      <c r="K6" s="11" t="s">
        <v>12</v>
      </c>
      <c r="L6" s="10" t="s">
        <v>12</v>
      </c>
      <c r="M6" s="12" t="s">
        <v>12</v>
      </c>
      <c r="N6" s="11" t="s">
        <v>12</v>
      </c>
      <c r="O6" s="10" t="s">
        <v>12</v>
      </c>
      <c r="P6" s="12" t="s">
        <v>12</v>
      </c>
    </row>
    <row r="7" spans="1:16" x14ac:dyDescent="0.25">
      <c r="A7" s="8" t="s">
        <v>76</v>
      </c>
      <c r="B7" s="9"/>
      <c r="C7" s="9"/>
      <c r="D7" s="10"/>
      <c r="E7" s="11" t="s">
        <v>11</v>
      </c>
      <c r="F7" s="10" t="s">
        <v>11</v>
      </c>
      <c r="G7" s="12" t="s">
        <v>12</v>
      </c>
      <c r="H7" s="11" t="s">
        <v>11</v>
      </c>
      <c r="I7" s="10" t="s">
        <v>11</v>
      </c>
      <c r="J7" s="12" t="s">
        <v>11</v>
      </c>
      <c r="K7" s="11" t="s">
        <v>11</v>
      </c>
      <c r="L7" s="10" t="s">
        <v>11</v>
      </c>
      <c r="M7" s="12" t="s">
        <v>11</v>
      </c>
      <c r="N7" s="11" t="s">
        <v>11</v>
      </c>
      <c r="O7" s="10" t="s">
        <v>11</v>
      </c>
      <c r="P7" s="12" t="s">
        <v>11</v>
      </c>
    </row>
    <row r="8" spans="1:16" x14ac:dyDescent="0.25">
      <c r="A8" s="8" t="s">
        <v>77</v>
      </c>
      <c r="B8" s="9"/>
      <c r="C8" s="9"/>
      <c r="D8" s="10" t="s">
        <v>32</v>
      </c>
      <c r="E8" s="11" t="s">
        <v>12</v>
      </c>
      <c r="F8" s="10" t="s">
        <v>12</v>
      </c>
      <c r="G8" s="12" t="s">
        <v>12</v>
      </c>
      <c r="H8" s="11" t="s">
        <v>12</v>
      </c>
      <c r="I8" s="10" t="s">
        <v>12</v>
      </c>
      <c r="J8" s="12" t="s">
        <v>12</v>
      </c>
      <c r="K8" s="11" t="s">
        <v>12</v>
      </c>
      <c r="L8" s="10" t="s">
        <v>12</v>
      </c>
      <c r="M8" s="12" t="s">
        <v>12</v>
      </c>
      <c r="N8" s="11" t="s">
        <v>13</v>
      </c>
      <c r="O8" s="10" t="s">
        <v>13</v>
      </c>
      <c r="P8" s="12" t="s">
        <v>13</v>
      </c>
    </row>
    <row r="9" spans="1:16" x14ac:dyDescent="0.25">
      <c r="A9" s="8" t="s">
        <v>78</v>
      </c>
      <c r="B9" s="9"/>
      <c r="C9" s="9"/>
      <c r="D9" s="10"/>
      <c r="E9" s="11" t="s">
        <v>11</v>
      </c>
      <c r="F9" s="10" t="s">
        <v>11</v>
      </c>
      <c r="G9" s="12" t="s">
        <v>12</v>
      </c>
      <c r="H9" s="11" t="s">
        <v>11</v>
      </c>
      <c r="I9" s="10" t="s">
        <v>11</v>
      </c>
      <c r="J9" s="12" t="s">
        <v>11</v>
      </c>
      <c r="K9" s="11" t="s">
        <v>11</v>
      </c>
      <c r="L9" s="10" t="s">
        <v>11</v>
      </c>
      <c r="M9" s="12" t="s">
        <v>11</v>
      </c>
      <c r="N9" s="11" t="s">
        <v>11</v>
      </c>
      <c r="O9" s="10" t="s">
        <v>11</v>
      </c>
      <c r="P9" s="12" t="s">
        <v>11</v>
      </c>
    </row>
    <row r="10" spans="1:16" x14ac:dyDescent="0.25">
      <c r="A10" s="8" t="s">
        <v>79</v>
      </c>
      <c r="B10" s="9"/>
      <c r="C10" s="9" t="s">
        <v>32</v>
      </c>
      <c r="D10" s="10"/>
      <c r="E10" s="11" t="s">
        <v>11</v>
      </c>
      <c r="F10" s="10" t="s">
        <v>12</v>
      </c>
      <c r="G10" s="12" t="s">
        <v>12</v>
      </c>
      <c r="H10" s="11" t="s">
        <v>11</v>
      </c>
      <c r="I10" s="10" t="s">
        <v>11</v>
      </c>
      <c r="J10" s="12" t="s">
        <v>11</v>
      </c>
      <c r="K10" s="11" t="s">
        <v>12</v>
      </c>
      <c r="L10" s="10" t="s">
        <v>12</v>
      </c>
      <c r="M10" s="12" t="s">
        <v>13</v>
      </c>
      <c r="N10" s="11" t="s">
        <v>11</v>
      </c>
      <c r="O10" s="10" t="s">
        <v>11</v>
      </c>
      <c r="P10" s="12" t="s">
        <v>11</v>
      </c>
    </row>
    <row r="11" spans="1:16" x14ac:dyDescent="0.25">
      <c r="A11" s="8" t="s">
        <v>80</v>
      </c>
      <c r="B11" s="9"/>
      <c r="C11" s="9"/>
      <c r="D11" s="10"/>
      <c r="E11" s="11" t="s">
        <v>12</v>
      </c>
      <c r="F11" s="10" t="s">
        <v>12</v>
      </c>
      <c r="G11" s="12" t="s">
        <v>13</v>
      </c>
      <c r="H11" s="11" t="s">
        <v>12</v>
      </c>
      <c r="I11" s="10" t="s">
        <v>12</v>
      </c>
      <c r="J11" s="12" t="s">
        <v>12</v>
      </c>
      <c r="K11" s="11" t="s">
        <v>13</v>
      </c>
      <c r="L11" s="10" t="s">
        <v>13</v>
      </c>
      <c r="M11" s="12" t="s">
        <v>13</v>
      </c>
      <c r="N11" s="11" t="s">
        <v>12</v>
      </c>
      <c r="O11" s="10" t="s">
        <v>13</v>
      </c>
      <c r="P11" s="12" t="s">
        <v>12</v>
      </c>
    </row>
    <row r="12" spans="1:16" x14ac:dyDescent="0.25">
      <c r="A12" s="8"/>
      <c r="B12" s="9"/>
      <c r="C12" s="9"/>
      <c r="D12" s="10"/>
      <c r="E12" s="11"/>
      <c r="F12" s="10"/>
      <c r="G12" s="12"/>
      <c r="H12" s="11"/>
      <c r="I12" s="10"/>
      <c r="J12" s="12"/>
      <c r="K12" s="11"/>
      <c r="L12" s="10"/>
      <c r="M12" s="12"/>
      <c r="N12" s="11"/>
      <c r="O12" s="10"/>
      <c r="P12" s="12"/>
    </row>
    <row r="13" spans="1:16" x14ac:dyDescent="0.25">
      <c r="A13" s="8" t="s">
        <v>81</v>
      </c>
      <c r="B13" s="9"/>
      <c r="C13" s="9"/>
      <c r="D13" s="13"/>
      <c r="E13" s="11" t="s">
        <v>12</v>
      </c>
      <c r="F13" s="10" t="s">
        <v>12</v>
      </c>
      <c r="G13" s="12" t="s">
        <v>12</v>
      </c>
      <c r="H13" s="11" t="s">
        <v>12</v>
      </c>
      <c r="I13" s="10" t="s">
        <v>12</v>
      </c>
      <c r="J13" s="12" t="s">
        <v>12</v>
      </c>
      <c r="K13" s="11" t="s">
        <v>12</v>
      </c>
      <c r="L13" s="10" t="s">
        <v>12</v>
      </c>
      <c r="M13" s="12" t="s">
        <v>12</v>
      </c>
      <c r="N13" s="11" t="s">
        <v>11</v>
      </c>
      <c r="O13" s="10" t="s">
        <v>11</v>
      </c>
      <c r="P13" s="12" t="s">
        <v>12</v>
      </c>
    </row>
    <row r="14" spans="1:16" x14ac:dyDescent="0.25">
      <c r="A14" s="8" t="s">
        <v>82</v>
      </c>
      <c r="B14" s="14"/>
      <c r="C14" s="9"/>
      <c r="D14" s="13"/>
      <c r="E14" s="11" t="s">
        <v>12</v>
      </c>
      <c r="F14" s="10" t="s">
        <v>12</v>
      </c>
      <c r="G14" s="12" t="s">
        <v>12</v>
      </c>
      <c r="H14" s="11" t="s">
        <v>12</v>
      </c>
      <c r="I14" s="10" t="s">
        <v>12</v>
      </c>
      <c r="J14" s="12" t="s">
        <v>12</v>
      </c>
      <c r="K14" s="11" t="s">
        <v>12</v>
      </c>
      <c r="L14" s="10" t="s">
        <v>12</v>
      </c>
      <c r="M14" s="12" t="s">
        <v>12</v>
      </c>
      <c r="N14" s="11" t="s">
        <v>12</v>
      </c>
      <c r="O14" s="10" t="s">
        <v>12</v>
      </c>
      <c r="P14" s="12" t="s">
        <v>13</v>
      </c>
    </row>
    <row r="15" spans="1:16" x14ac:dyDescent="0.25">
      <c r="A15" s="8" t="s">
        <v>83</v>
      </c>
      <c r="B15" s="14"/>
      <c r="C15" s="9"/>
      <c r="D15" s="13"/>
      <c r="E15" s="11" t="s">
        <v>13</v>
      </c>
      <c r="F15" s="10" t="s">
        <v>13</v>
      </c>
      <c r="G15" s="12" t="s">
        <v>13</v>
      </c>
      <c r="H15" s="11" t="s">
        <v>12</v>
      </c>
      <c r="I15" s="10" t="s">
        <v>13</v>
      </c>
      <c r="J15" s="12" t="s">
        <v>13</v>
      </c>
      <c r="K15" s="11" t="s">
        <v>13</v>
      </c>
      <c r="L15" s="10" t="s">
        <v>13</v>
      </c>
      <c r="M15" s="12" t="s">
        <v>13</v>
      </c>
      <c r="N15" s="11" t="s">
        <v>13</v>
      </c>
      <c r="O15" s="10" t="s">
        <v>13</v>
      </c>
      <c r="P15" s="12" t="s">
        <v>13</v>
      </c>
    </row>
    <row r="16" spans="1:16" x14ac:dyDescent="0.25">
      <c r="A16" s="8" t="s">
        <v>84</v>
      </c>
      <c r="B16" s="14"/>
      <c r="C16" s="9"/>
      <c r="D16" s="13"/>
      <c r="E16" s="11" t="s">
        <v>12</v>
      </c>
      <c r="F16" s="10" t="s">
        <v>12</v>
      </c>
      <c r="G16" s="12" t="s">
        <v>12</v>
      </c>
      <c r="H16" s="11" t="s">
        <v>12</v>
      </c>
      <c r="I16" s="10" t="s">
        <v>12</v>
      </c>
      <c r="J16" s="12" t="s">
        <v>12</v>
      </c>
      <c r="K16" s="11" t="s">
        <v>12</v>
      </c>
      <c r="L16" s="10" t="s">
        <v>12</v>
      </c>
      <c r="M16" s="12" t="s">
        <v>12</v>
      </c>
      <c r="N16" s="11" t="s">
        <v>12</v>
      </c>
      <c r="O16" s="10" t="s">
        <v>12</v>
      </c>
      <c r="P16" s="12" t="s">
        <v>12</v>
      </c>
    </row>
    <row r="17" spans="1:16" x14ac:dyDescent="0.25">
      <c r="A17" s="8" t="s">
        <v>85</v>
      </c>
      <c r="B17" s="14" t="s">
        <v>32</v>
      </c>
      <c r="C17" s="9"/>
      <c r="D17" s="13"/>
      <c r="E17" s="11" t="s">
        <v>11</v>
      </c>
      <c r="F17" s="10" t="s">
        <v>11</v>
      </c>
      <c r="G17" s="12" t="s">
        <v>11</v>
      </c>
      <c r="H17" s="11" t="s">
        <v>11</v>
      </c>
      <c r="I17" s="10" t="s">
        <v>11</v>
      </c>
      <c r="J17" s="12" t="s">
        <v>11</v>
      </c>
      <c r="K17" s="11" t="s">
        <v>12</v>
      </c>
      <c r="L17" s="10" t="s">
        <v>11</v>
      </c>
      <c r="M17" s="12" t="s">
        <v>11</v>
      </c>
      <c r="N17" s="11" t="s">
        <v>11</v>
      </c>
      <c r="O17" s="10" t="s">
        <v>11</v>
      </c>
      <c r="P17" s="12" t="s">
        <v>11</v>
      </c>
    </row>
    <row r="18" spans="1:16" x14ac:dyDescent="0.25">
      <c r="A18" s="8" t="s">
        <v>86</v>
      </c>
      <c r="B18" s="14"/>
      <c r="C18" s="9"/>
      <c r="D18" s="13"/>
      <c r="E18" s="11" t="s">
        <v>11</v>
      </c>
      <c r="F18" s="10" t="s">
        <v>11</v>
      </c>
      <c r="G18" s="12" t="s">
        <v>11</v>
      </c>
      <c r="H18" s="11" t="s">
        <v>11</v>
      </c>
      <c r="I18" s="10" t="s">
        <v>11</v>
      </c>
      <c r="J18" s="12" t="s">
        <v>11</v>
      </c>
      <c r="K18" s="11" t="s">
        <v>11</v>
      </c>
      <c r="L18" s="10" t="s">
        <v>11</v>
      </c>
      <c r="M18" s="12" t="s">
        <v>11</v>
      </c>
      <c r="N18" s="11" t="s">
        <v>11</v>
      </c>
      <c r="O18" s="10" t="s">
        <v>11</v>
      </c>
      <c r="P18" s="12" t="s">
        <v>11</v>
      </c>
    </row>
    <row r="19" spans="1:16" x14ac:dyDescent="0.25">
      <c r="A19" s="15" t="s">
        <v>87</v>
      </c>
      <c r="B19" s="16"/>
      <c r="C19" s="9"/>
      <c r="D19" s="13"/>
      <c r="E19" s="11" t="s">
        <v>12</v>
      </c>
      <c r="F19" s="10" t="s">
        <v>13</v>
      </c>
      <c r="G19" s="12" t="s">
        <v>13</v>
      </c>
      <c r="H19" s="11" t="s">
        <v>12</v>
      </c>
      <c r="I19" s="10" t="s">
        <v>12</v>
      </c>
      <c r="J19" s="12" t="s">
        <v>12</v>
      </c>
      <c r="K19" s="11" t="s">
        <v>12</v>
      </c>
      <c r="L19" s="10" t="s">
        <v>13</v>
      </c>
      <c r="M19" s="12" t="s">
        <v>13</v>
      </c>
      <c r="N19" s="11" t="s">
        <v>12</v>
      </c>
      <c r="O19" s="10" t="s">
        <v>12</v>
      </c>
      <c r="P19" s="12" t="s">
        <v>12</v>
      </c>
    </row>
    <row r="20" spans="1:16" x14ac:dyDescent="0.25">
      <c r="A20" s="17" t="s">
        <v>88</v>
      </c>
      <c r="B20" s="16"/>
      <c r="C20" s="9"/>
      <c r="D20" s="13"/>
      <c r="E20" s="11" t="s">
        <v>11</v>
      </c>
      <c r="F20" s="10" t="s">
        <v>12</v>
      </c>
      <c r="G20" s="12" t="s">
        <v>12</v>
      </c>
      <c r="H20" s="11" t="s">
        <v>11</v>
      </c>
      <c r="I20" s="10" t="s">
        <v>11</v>
      </c>
      <c r="J20" s="12" t="s">
        <v>11</v>
      </c>
      <c r="K20" s="11" t="s">
        <v>12</v>
      </c>
      <c r="L20" s="10" t="s">
        <v>12</v>
      </c>
      <c r="M20" s="12" t="s">
        <v>12</v>
      </c>
      <c r="N20" s="11" t="s">
        <v>11</v>
      </c>
      <c r="O20" s="10" t="s">
        <v>11</v>
      </c>
      <c r="P20" s="12" t="s">
        <v>11</v>
      </c>
    </row>
    <row r="21" spans="1:16" x14ac:dyDescent="0.25">
      <c r="A21" s="8" t="s">
        <v>89</v>
      </c>
      <c r="B21" s="14" t="s">
        <v>32</v>
      </c>
      <c r="C21" s="9" t="s">
        <v>32</v>
      </c>
      <c r="D21" s="13"/>
      <c r="E21" s="11"/>
      <c r="F21" s="10"/>
      <c r="G21" s="12" t="s">
        <v>11</v>
      </c>
      <c r="H21" s="11"/>
      <c r="I21" s="10"/>
      <c r="J21" s="12" t="s">
        <v>11</v>
      </c>
      <c r="K21" s="11"/>
      <c r="L21" s="10"/>
      <c r="M21" s="12" t="s">
        <v>13</v>
      </c>
      <c r="N21" s="11"/>
      <c r="O21" s="10"/>
      <c r="P21" s="12" t="s">
        <v>11</v>
      </c>
    </row>
    <row r="22" spans="1:16" x14ac:dyDescent="0.25">
      <c r="A22" s="42"/>
      <c r="B22" s="43"/>
      <c r="C22" s="44"/>
      <c r="D22" s="45"/>
      <c r="E22" s="46"/>
      <c r="F22" s="47"/>
      <c r="G22" s="48"/>
      <c r="H22" s="46"/>
      <c r="I22" s="47"/>
      <c r="J22" s="48"/>
      <c r="K22" s="46"/>
      <c r="L22" s="47"/>
      <c r="M22" s="48"/>
      <c r="N22" s="46"/>
      <c r="O22" s="47"/>
      <c r="P22" s="48"/>
    </row>
    <row r="23" spans="1:16" ht="16.5" thickBot="1" x14ac:dyDescent="0.3">
      <c r="A23" s="18"/>
      <c r="B23" s="19"/>
      <c r="C23" s="19"/>
      <c r="D23" s="20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</row>
    <row r="25" spans="1:16" x14ac:dyDescent="0.25">
      <c r="A25" s="2" t="s">
        <v>42</v>
      </c>
      <c r="B25" s="2" t="s">
        <v>43</v>
      </c>
      <c r="C25" s="2" t="s">
        <v>44</v>
      </c>
      <c r="D25" s="2" t="s">
        <v>45</v>
      </c>
    </row>
    <row r="26" spans="1:16" x14ac:dyDescent="0.25">
      <c r="A26">
        <f>COUNTA(A5:A23)</f>
        <v>16</v>
      </c>
      <c r="B26">
        <f>COUNTA(B5:B23)</f>
        <v>2</v>
      </c>
      <c r="C26">
        <f>COUNTA(C5:C23)</f>
        <v>2</v>
      </c>
      <c r="D26">
        <f>COUNTA(D5:D23)</f>
        <v>1</v>
      </c>
    </row>
    <row r="28" spans="1:16" x14ac:dyDescent="0.25">
      <c r="B28" s="2" t="s">
        <v>11</v>
      </c>
      <c r="C28" s="2"/>
      <c r="E28" s="58">
        <f t="shared" ref="E28:P30" si="0">IFERROR(COUNTIFS(E$5:E$23,$B28)/$A$26,"")</f>
        <v>0.375</v>
      </c>
      <c r="F28" s="58">
        <f t="shared" si="0"/>
        <v>0.25</v>
      </c>
      <c r="G28" s="58">
        <f t="shared" si="0"/>
        <v>0.1875</v>
      </c>
      <c r="H28" s="58">
        <f t="shared" si="0"/>
        <v>0.375</v>
      </c>
      <c r="I28" s="58">
        <f t="shared" si="0"/>
        <v>0.375</v>
      </c>
      <c r="J28" s="58">
        <f t="shared" si="0"/>
        <v>0.4375</v>
      </c>
      <c r="K28" s="58">
        <f t="shared" si="0"/>
        <v>0.1875</v>
      </c>
      <c r="L28" s="58">
        <f t="shared" si="0"/>
        <v>0.25</v>
      </c>
      <c r="M28" s="58">
        <f t="shared" si="0"/>
        <v>0.25</v>
      </c>
      <c r="N28" s="58">
        <f t="shared" si="0"/>
        <v>0.4375</v>
      </c>
      <c r="O28" s="58">
        <f t="shared" si="0"/>
        <v>0.4375</v>
      </c>
      <c r="P28" s="58">
        <f t="shared" si="0"/>
        <v>0.4375</v>
      </c>
    </row>
    <row r="29" spans="1:16" x14ac:dyDescent="0.25">
      <c r="B29" s="2" t="s">
        <v>12</v>
      </c>
      <c r="C29" s="2"/>
      <c r="D29" s="2"/>
      <c r="E29" s="58">
        <f t="shared" si="0"/>
        <v>0.5</v>
      </c>
      <c r="F29" s="58">
        <f t="shared" si="0"/>
        <v>0.5</v>
      </c>
      <c r="G29" s="58">
        <f t="shared" si="0"/>
        <v>0.5625</v>
      </c>
      <c r="H29" s="58">
        <f t="shared" si="0"/>
        <v>0.5625</v>
      </c>
      <c r="I29" s="58">
        <f t="shared" si="0"/>
        <v>0.5</v>
      </c>
      <c r="J29" s="58">
        <f t="shared" si="0"/>
        <v>0.5</v>
      </c>
      <c r="K29" s="58">
        <f t="shared" si="0"/>
        <v>0.625</v>
      </c>
      <c r="L29" s="58">
        <f t="shared" si="0"/>
        <v>0.5</v>
      </c>
      <c r="M29" s="58">
        <f t="shared" si="0"/>
        <v>0.4375</v>
      </c>
      <c r="N29" s="58">
        <f t="shared" si="0"/>
        <v>0.375</v>
      </c>
      <c r="O29" s="58">
        <f t="shared" si="0"/>
        <v>0.3125</v>
      </c>
      <c r="P29" s="58">
        <f t="shared" si="0"/>
        <v>0.375</v>
      </c>
    </row>
    <row r="30" spans="1:16" x14ac:dyDescent="0.25">
      <c r="B30" s="2" t="s">
        <v>13</v>
      </c>
      <c r="C30" s="2"/>
      <c r="D30" s="2"/>
      <c r="E30" s="58">
        <f t="shared" si="0"/>
        <v>6.25E-2</v>
      </c>
      <c r="F30" s="58">
        <f t="shared" si="0"/>
        <v>0.1875</v>
      </c>
      <c r="G30" s="58">
        <f t="shared" si="0"/>
        <v>0.25</v>
      </c>
      <c r="H30" s="58">
        <f t="shared" si="0"/>
        <v>0</v>
      </c>
      <c r="I30" s="58">
        <f t="shared" si="0"/>
        <v>6.25E-2</v>
      </c>
      <c r="J30" s="58">
        <f t="shared" si="0"/>
        <v>6.25E-2</v>
      </c>
      <c r="K30" s="58">
        <f t="shared" si="0"/>
        <v>0.125</v>
      </c>
      <c r="L30" s="58">
        <f t="shared" si="0"/>
        <v>0.1875</v>
      </c>
      <c r="M30" s="58">
        <f t="shared" si="0"/>
        <v>0.3125</v>
      </c>
      <c r="N30" s="58">
        <f t="shared" si="0"/>
        <v>0.125</v>
      </c>
      <c r="O30" s="58">
        <f t="shared" si="0"/>
        <v>0.1875</v>
      </c>
      <c r="P30" s="58">
        <f t="shared" si="0"/>
        <v>0.1875</v>
      </c>
    </row>
    <row r="31" spans="1:16" x14ac:dyDescent="0.25">
      <c r="B31" s="2" t="s">
        <v>46</v>
      </c>
      <c r="C31" s="2"/>
      <c r="D31" s="2"/>
      <c r="E31" s="58">
        <f>SUM(E28:E30)</f>
        <v>0.9375</v>
      </c>
      <c r="F31" s="58">
        <f t="shared" ref="F31:P31" si="1">SUM(F28:F30)</f>
        <v>0.9375</v>
      </c>
      <c r="G31" s="58">
        <f t="shared" si="1"/>
        <v>1</v>
      </c>
      <c r="H31" s="58">
        <f t="shared" si="1"/>
        <v>0.9375</v>
      </c>
      <c r="I31" s="58">
        <f t="shared" si="1"/>
        <v>0.9375</v>
      </c>
      <c r="J31" s="58">
        <f t="shared" si="1"/>
        <v>1</v>
      </c>
      <c r="K31" s="58">
        <f t="shared" si="1"/>
        <v>0.9375</v>
      </c>
      <c r="L31" s="58">
        <f t="shared" si="1"/>
        <v>0.9375</v>
      </c>
      <c r="M31" s="58">
        <f t="shared" si="1"/>
        <v>1</v>
      </c>
      <c r="N31" s="58">
        <f t="shared" si="1"/>
        <v>0.9375</v>
      </c>
      <c r="O31" s="58">
        <f t="shared" si="1"/>
        <v>0.9375</v>
      </c>
      <c r="P31" s="58">
        <f t="shared" si="1"/>
        <v>1</v>
      </c>
    </row>
    <row r="32" spans="1:16" x14ac:dyDescent="0.25">
      <c r="B32" s="2"/>
      <c r="C32" s="2"/>
      <c r="D32" s="2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2:19" ht="21" x14ac:dyDescent="0.35">
      <c r="B33" s="59" t="s">
        <v>47</v>
      </c>
      <c r="C33" s="59"/>
      <c r="D33" s="2"/>
      <c r="E33" s="60">
        <f>IFERROR(E29+E30,"N/A")</f>
        <v>0.5625</v>
      </c>
      <c r="F33" s="60">
        <f t="shared" ref="F33:P33" si="2">IFERROR(F29+F30,"N/A")</f>
        <v>0.6875</v>
      </c>
      <c r="G33" s="60">
        <f t="shared" si="2"/>
        <v>0.8125</v>
      </c>
      <c r="H33" s="60">
        <f t="shared" si="2"/>
        <v>0.5625</v>
      </c>
      <c r="I33" s="60">
        <f t="shared" si="2"/>
        <v>0.5625</v>
      </c>
      <c r="J33" s="60">
        <f t="shared" si="2"/>
        <v>0.5625</v>
      </c>
      <c r="K33" s="60">
        <f t="shared" si="2"/>
        <v>0.75</v>
      </c>
      <c r="L33" s="60">
        <f t="shared" si="2"/>
        <v>0.6875</v>
      </c>
      <c r="M33" s="60">
        <f t="shared" si="2"/>
        <v>0.75</v>
      </c>
      <c r="N33" s="60">
        <f t="shared" si="2"/>
        <v>0.5</v>
      </c>
      <c r="O33" s="60">
        <f t="shared" si="2"/>
        <v>0.5</v>
      </c>
      <c r="P33" s="60">
        <f t="shared" si="2"/>
        <v>0.5625</v>
      </c>
    </row>
    <row r="34" spans="2:19" ht="21" x14ac:dyDescent="0.35">
      <c r="B34" s="2"/>
      <c r="C34" s="2"/>
      <c r="D34" s="59"/>
    </row>
    <row r="35" spans="2:19" x14ac:dyDescent="0.25">
      <c r="B35" s="2" t="s">
        <v>48</v>
      </c>
      <c r="C35" s="2"/>
      <c r="D35" s="2"/>
    </row>
    <row r="36" spans="2:19" x14ac:dyDescent="0.25">
      <c r="B36" s="2" t="s">
        <v>11</v>
      </c>
      <c r="C36" s="2"/>
      <c r="D36" s="2"/>
      <c r="E36" s="58">
        <f t="shared" ref="E36:P38" si="3">IFERROR(COUNTIFS(E$5:E$23,$B36,$B$5:$B$23,"=X")/$B$26,"")</f>
        <v>0.5</v>
      </c>
      <c r="F36" s="58">
        <f t="shared" si="3"/>
        <v>0.5</v>
      </c>
      <c r="G36" s="58">
        <f t="shared" si="3"/>
        <v>1</v>
      </c>
      <c r="H36" s="58">
        <f t="shared" si="3"/>
        <v>0.5</v>
      </c>
      <c r="I36" s="58">
        <f t="shared" si="3"/>
        <v>0.5</v>
      </c>
      <c r="J36" s="58">
        <f t="shared" si="3"/>
        <v>1</v>
      </c>
      <c r="K36" s="58">
        <f t="shared" si="3"/>
        <v>0</v>
      </c>
      <c r="L36" s="58">
        <f t="shared" si="3"/>
        <v>0.5</v>
      </c>
      <c r="M36" s="58">
        <f t="shared" si="3"/>
        <v>0.5</v>
      </c>
      <c r="N36" s="58">
        <f t="shared" si="3"/>
        <v>0.5</v>
      </c>
      <c r="O36" s="58">
        <f t="shared" si="3"/>
        <v>0.5</v>
      </c>
      <c r="P36" s="58">
        <f t="shared" si="3"/>
        <v>1</v>
      </c>
    </row>
    <row r="37" spans="2:19" x14ac:dyDescent="0.25">
      <c r="B37" s="2" t="s">
        <v>12</v>
      </c>
      <c r="C37" s="2"/>
      <c r="D37" s="2"/>
      <c r="E37" s="58">
        <f t="shared" si="3"/>
        <v>0</v>
      </c>
      <c r="F37" s="58">
        <f t="shared" si="3"/>
        <v>0</v>
      </c>
      <c r="G37" s="58">
        <f t="shared" si="3"/>
        <v>0</v>
      </c>
      <c r="H37" s="58">
        <f t="shared" si="3"/>
        <v>0</v>
      </c>
      <c r="I37" s="58">
        <f t="shared" si="3"/>
        <v>0</v>
      </c>
      <c r="J37" s="58">
        <f t="shared" si="3"/>
        <v>0</v>
      </c>
      <c r="K37" s="58">
        <f t="shared" si="3"/>
        <v>0.5</v>
      </c>
      <c r="L37" s="58">
        <f t="shared" si="3"/>
        <v>0</v>
      </c>
      <c r="M37" s="58">
        <f t="shared" si="3"/>
        <v>0</v>
      </c>
      <c r="N37" s="58">
        <f t="shared" si="3"/>
        <v>0</v>
      </c>
      <c r="O37" s="58">
        <f t="shared" si="3"/>
        <v>0</v>
      </c>
      <c r="P37" s="58">
        <f t="shared" si="3"/>
        <v>0</v>
      </c>
    </row>
    <row r="38" spans="2:19" x14ac:dyDescent="0.25">
      <c r="B38" s="2" t="s">
        <v>13</v>
      </c>
      <c r="C38" s="2"/>
      <c r="D38" s="2"/>
      <c r="E38" s="58">
        <f t="shared" si="3"/>
        <v>0</v>
      </c>
      <c r="F38" s="58">
        <f t="shared" si="3"/>
        <v>0</v>
      </c>
      <c r="G38" s="58">
        <f t="shared" si="3"/>
        <v>0</v>
      </c>
      <c r="H38" s="58">
        <f t="shared" si="3"/>
        <v>0</v>
      </c>
      <c r="I38" s="58">
        <f t="shared" si="3"/>
        <v>0</v>
      </c>
      <c r="J38" s="58">
        <f t="shared" si="3"/>
        <v>0</v>
      </c>
      <c r="K38" s="58">
        <f t="shared" si="3"/>
        <v>0</v>
      </c>
      <c r="L38" s="58">
        <f t="shared" si="3"/>
        <v>0</v>
      </c>
      <c r="M38" s="58">
        <f t="shared" si="3"/>
        <v>0.5</v>
      </c>
      <c r="N38" s="58">
        <f t="shared" si="3"/>
        <v>0</v>
      </c>
      <c r="O38" s="58">
        <f t="shared" si="3"/>
        <v>0</v>
      </c>
      <c r="P38" s="58">
        <f t="shared" si="3"/>
        <v>0</v>
      </c>
    </row>
    <row r="39" spans="2:19" x14ac:dyDescent="0.25">
      <c r="B39" s="2" t="s">
        <v>46</v>
      </c>
      <c r="C39" s="2"/>
      <c r="D39" s="2"/>
      <c r="E39" s="58">
        <f>SUM(E36:E38)</f>
        <v>0.5</v>
      </c>
      <c r="F39" s="58">
        <f t="shared" ref="F39:P39" si="4">SUM(F36:F38)</f>
        <v>0.5</v>
      </c>
      <c r="G39" s="58">
        <f t="shared" si="4"/>
        <v>1</v>
      </c>
      <c r="H39" s="58">
        <f t="shared" si="4"/>
        <v>0.5</v>
      </c>
      <c r="I39" s="58">
        <f t="shared" si="4"/>
        <v>0.5</v>
      </c>
      <c r="J39" s="58">
        <f t="shared" si="4"/>
        <v>1</v>
      </c>
      <c r="K39" s="58">
        <f t="shared" si="4"/>
        <v>0.5</v>
      </c>
      <c r="L39" s="58">
        <f t="shared" si="4"/>
        <v>0.5</v>
      </c>
      <c r="M39" s="58">
        <f t="shared" si="4"/>
        <v>1</v>
      </c>
      <c r="N39" s="58">
        <f t="shared" si="4"/>
        <v>0.5</v>
      </c>
      <c r="O39" s="58">
        <f t="shared" si="4"/>
        <v>0.5</v>
      </c>
      <c r="P39" s="58">
        <f t="shared" si="4"/>
        <v>1</v>
      </c>
    </row>
    <row r="40" spans="2:19" x14ac:dyDescent="0.25">
      <c r="D40" s="2"/>
    </row>
    <row r="41" spans="2:19" ht="21" x14ac:dyDescent="0.35">
      <c r="B41" s="59" t="s">
        <v>47</v>
      </c>
      <c r="C41" s="59"/>
      <c r="E41" s="60">
        <f>IFERROR(E37+E38,"N/A")</f>
        <v>0</v>
      </c>
      <c r="F41" s="60">
        <f t="shared" ref="F41:P41" si="5">IFERROR(F37+F38,"N/A")</f>
        <v>0</v>
      </c>
      <c r="G41" s="60">
        <f t="shared" si="5"/>
        <v>0</v>
      </c>
      <c r="H41" s="60">
        <f t="shared" si="5"/>
        <v>0</v>
      </c>
      <c r="I41" s="60">
        <f t="shared" si="5"/>
        <v>0</v>
      </c>
      <c r="J41" s="60">
        <f t="shared" si="5"/>
        <v>0</v>
      </c>
      <c r="K41" s="60">
        <f t="shared" si="5"/>
        <v>0.5</v>
      </c>
      <c r="L41" s="60">
        <f t="shared" si="5"/>
        <v>0</v>
      </c>
      <c r="M41" s="60">
        <f t="shared" si="5"/>
        <v>0.5</v>
      </c>
      <c r="N41" s="60">
        <f t="shared" si="5"/>
        <v>0</v>
      </c>
      <c r="O41" s="60">
        <f t="shared" si="5"/>
        <v>0</v>
      </c>
      <c r="P41" s="60">
        <f t="shared" si="5"/>
        <v>0</v>
      </c>
    </row>
    <row r="42" spans="2:19" ht="21" x14ac:dyDescent="0.35">
      <c r="D42" s="59"/>
    </row>
    <row r="44" spans="2:19" x14ac:dyDescent="0.25">
      <c r="B44" s="2" t="s">
        <v>49</v>
      </c>
      <c r="C44" s="2"/>
      <c r="S44"/>
    </row>
    <row r="45" spans="2:19" x14ac:dyDescent="0.25">
      <c r="B45" t="s">
        <v>11</v>
      </c>
      <c r="D45" s="2"/>
      <c r="E45" s="58">
        <f t="shared" ref="E45:P47" si="6">IFERROR(COUNTIFS(E$5:E$23,$B45,$D$5:$D$23,"=X")/$D$26,"")</f>
        <v>0</v>
      </c>
      <c r="F45" s="58">
        <f t="shared" si="6"/>
        <v>0</v>
      </c>
      <c r="G45" s="58">
        <f t="shared" si="6"/>
        <v>0</v>
      </c>
      <c r="H45" s="58">
        <f t="shared" si="6"/>
        <v>0</v>
      </c>
      <c r="I45" s="58">
        <f t="shared" si="6"/>
        <v>0</v>
      </c>
      <c r="J45" s="58">
        <f t="shared" si="6"/>
        <v>0</v>
      </c>
      <c r="K45" s="58">
        <f t="shared" si="6"/>
        <v>0</v>
      </c>
      <c r="L45" s="58">
        <f t="shared" si="6"/>
        <v>0</v>
      </c>
      <c r="M45" s="58">
        <f t="shared" si="6"/>
        <v>0</v>
      </c>
      <c r="N45" s="58">
        <f t="shared" si="6"/>
        <v>0</v>
      </c>
      <c r="O45" s="58">
        <f t="shared" si="6"/>
        <v>0</v>
      </c>
      <c r="P45" s="58">
        <f t="shared" si="6"/>
        <v>0</v>
      </c>
      <c r="S45"/>
    </row>
    <row r="46" spans="2:19" x14ac:dyDescent="0.25">
      <c r="B46" t="s">
        <v>12</v>
      </c>
      <c r="D46" s="2"/>
      <c r="E46" s="58">
        <f t="shared" si="6"/>
        <v>1</v>
      </c>
      <c r="F46" s="58">
        <f t="shared" si="6"/>
        <v>1</v>
      </c>
      <c r="G46" s="58">
        <f t="shared" si="6"/>
        <v>1</v>
      </c>
      <c r="H46" s="58">
        <f t="shared" si="6"/>
        <v>1</v>
      </c>
      <c r="I46" s="58">
        <f t="shared" si="6"/>
        <v>1</v>
      </c>
      <c r="J46" s="58">
        <f t="shared" si="6"/>
        <v>1</v>
      </c>
      <c r="K46" s="58">
        <f t="shared" si="6"/>
        <v>1</v>
      </c>
      <c r="L46" s="58">
        <f t="shared" si="6"/>
        <v>1</v>
      </c>
      <c r="M46" s="58">
        <f t="shared" si="6"/>
        <v>1</v>
      </c>
      <c r="N46" s="58">
        <f t="shared" si="6"/>
        <v>0</v>
      </c>
      <c r="O46" s="58">
        <f t="shared" si="6"/>
        <v>0</v>
      </c>
      <c r="P46" s="58">
        <f t="shared" si="6"/>
        <v>0</v>
      </c>
      <c r="S46"/>
    </row>
    <row r="47" spans="2:19" x14ac:dyDescent="0.25">
      <c r="B47" t="s">
        <v>13</v>
      </c>
      <c r="D47" s="2"/>
      <c r="E47" s="58">
        <f t="shared" si="6"/>
        <v>0</v>
      </c>
      <c r="F47" s="58">
        <f t="shared" si="6"/>
        <v>0</v>
      </c>
      <c r="G47" s="58">
        <f t="shared" si="6"/>
        <v>0</v>
      </c>
      <c r="H47" s="58">
        <f t="shared" si="6"/>
        <v>0</v>
      </c>
      <c r="I47" s="58">
        <f t="shared" si="6"/>
        <v>0</v>
      </c>
      <c r="J47" s="58">
        <f t="shared" si="6"/>
        <v>0</v>
      </c>
      <c r="K47" s="58">
        <f t="shared" si="6"/>
        <v>0</v>
      </c>
      <c r="L47" s="58">
        <f t="shared" si="6"/>
        <v>0</v>
      </c>
      <c r="M47" s="58">
        <f t="shared" si="6"/>
        <v>0</v>
      </c>
      <c r="N47" s="58">
        <f t="shared" si="6"/>
        <v>1</v>
      </c>
      <c r="O47" s="58">
        <f t="shared" si="6"/>
        <v>1</v>
      </c>
      <c r="P47" s="58">
        <f t="shared" si="6"/>
        <v>1</v>
      </c>
      <c r="S47"/>
    </row>
    <row r="48" spans="2:19" x14ac:dyDescent="0.25">
      <c r="B48" t="s">
        <v>46</v>
      </c>
      <c r="D48" s="2"/>
      <c r="E48" s="58">
        <f>SUM(E45:E47)</f>
        <v>1</v>
      </c>
      <c r="F48" s="58">
        <f t="shared" ref="F48:P48" si="7">SUM(F45:F47)</f>
        <v>1</v>
      </c>
      <c r="G48" s="58">
        <f t="shared" si="7"/>
        <v>1</v>
      </c>
      <c r="H48" s="58">
        <f t="shared" si="7"/>
        <v>1</v>
      </c>
      <c r="I48" s="58">
        <f t="shared" si="7"/>
        <v>1</v>
      </c>
      <c r="J48" s="58">
        <f t="shared" si="7"/>
        <v>1</v>
      </c>
      <c r="K48" s="58">
        <f t="shared" si="7"/>
        <v>1</v>
      </c>
      <c r="L48" s="58">
        <f t="shared" si="7"/>
        <v>1</v>
      </c>
      <c r="M48" s="58">
        <f t="shared" si="7"/>
        <v>1</v>
      </c>
      <c r="N48" s="58">
        <f t="shared" si="7"/>
        <v>1</v>
      </c>
      <c r="O48" s="58">
        <f t="shared" si="7"/>
        <v>1</v>
      </c>
      <c r="P48" s="58">
        <f t="shared" si="7"/>
        <v>1</v>
      </c>
      <c r="S48"/>
    </row>
    <row r="49" spans="2:19" x14ac:dyDescent="0.25">
      <c r="S49"/>
    </row>
    <row r="50" spans="2:19" ht="21" x14ac:dyDescent="0.35">
      <c r="B50" s="59" t="s">
        <v>47</v>
      </c>
      <c r="C50" s="59"/>
      <c r="D50" s="59"/>
      <c r="E50" s="60">
        <f>IFERROR(E46+E47,"N/A")</f>
        <v>1</v>
      </c>
      <c r="F50" s="60">
        <f t="shared" ref="F50:P50" si="8">IFERROR(F46+F47,"N/A")</f>
        <v>1</v>
      </c>
      <c r="G50" s="60">
        <f t="shared" si="8"/>
        <v>1</v>
      </c>
      <c r="H50" s="60">
        <f t="shared" si="8"/>
        <v>1</v>
      </c>
      <c r="I50" s="60">
        <f t="shared" si="8"/>
        <v>1</v>
      </c>
      <c r="J50" s="60">
        <f t="shared" si="8"/>
        <v>1</v>
      </c>
      <c r="K50" s="60">
        <f t="shared" si="8"/>
        <v>1</v>
      </c>
      <c r="L50" s="60">
        <f t="shared" si="8"/>
        <v>1</v>
      </c>
      <c r="M50" s="60">
        <f t="shared" si="8"/>
        <v>1</v>
      </c>
      <c r="N50" s="60">
        <f t="shared" si="8"/>
        <v>1</v>
      </c>
      <c r="O50" s="60">
        <f t="shared" si="8"/>
        <v>1</v>
      </c>
      <c r="P50" s="60">
        <f t="shared" si="8"/>
        <v>1</v>
      </c>
      <c r="S50"/>
    </row>
    <row r="52" spans="2:19" x14ac:dyDescent="0.25">
      <c r="B52" s="2" t="s">
        <v>50</v>
      </c>
      <c r="C52" s="2"/>
      <c r="S52"/>
    </row>
    <row r="53" spans="2:19" x14ac:dyDescent="0.25">
      <c r="B53" t="s">
        <v>11</v>
      </c>
      <c r="D53" s="2"/>
      <c r="E53" s="58">
        <f t="shared" ref="E53:P55" si="9">IFERROR(COUNTIFS(E$5:E$23,$B53,$C$5:$C$23,"=X")/$C$26,"")</f>
        <v>0.5</v>
      </c>
      <c r="F53" s="58">
        <f t="shared" si="9"/>
        <v>0</v>
      </c>
      <c r="G53" s="58">
        <f t="shared" si="9"/>
        <v>0.5</v>
      </c>
      <c r="H53" s="58">
        <f t="shared" si="9"/>
        <v>0.5</v>
      </c>
      <c r="I53" s="58">
        <f t="shared" si="9"/>
        <v>0.5</v>
      </c>
      <c r="J53" s="58">
        <f t="shared" si="9"/>
        <v>1</v>
      </c>
      <c r="K53" s="58">
        <f t="shared" si="9"/>
        <v>0</v>
      </c>
      <c r="L53" s="58">
        <f t="shared" si="9"/>
        <v>0</v>
      </c>
      <c r="M53" s="58">
        <f t="shared" si="9"/>
        <v>0</v>
      </c>
      <c r="N53" s="58">
        <f t="shared" si="9"/>
        <v>0.5</v>
      </c>
      <c r="O53" s="58">
        <f t="shared" si="9"/>
        <v>0.5</v>
      </c>
      <c r="P53" s="58">
        <f t="shared" si="9"/>
        <v>1</v>
      </c>
      <c r="S53"/>
    </row>
    <row r="54" spans="2:19" x14ac:dyDescent="0.25">
      <c r="B54" t="s">
        <v>12</v>
      </c>
      <c r="D54" s="2"/>
      <c r="E54" s="58">
        <f t="shared" si="9"/>
        <v>0</v>
      </c>
      <c r="F54" s="58">
        <f t="shared" si="9"/>
        <v>0.5</v>
      </c>
      <c r="G54" s="58">
        <f t="shared" si="9"/>
        <v>0.5</v>
      </c>
      <c r="H54" s="58">
        <f t="shared" si="9"/>
        <v>0</v>
      </c>
      <c r="I54" s="58">
        <f t="shared" si="9"/>
        <v>0</v>
      </c>
      <c r="J54" s="58">
        <f t="shared" si="9"/>
        <v>0</v>
      </c>
      <c r="K54" s="58">
        <f t="shared" si="9"/>
        <v>0.5</v>
      </c>
      <c r="L54" s="58">
        <f t="shared" si="9"/>
        <v>0.5</v>
      </c>
      <c r="M54" s="58">
        <f t="shared" si="9"/>
        <v>0</v>
      </c>
      <c r="N54" s="58">
        <f t="shared" si="9"/>
        <v>0</v>
      </c>
      <c r="O54" s="58">
        <f t="shared" si="9"/>
        <v>0</v>
      </c>
      <c r="P54" s="58">
        <f t="shared" si="9"/>
        <v>0</v>
      </c>
      <c r="S54"/>
    </row>
    <row r="55" spans="2:19" x14ac:dyDescent="0.25">
      <c r="B55" t="s">
        <v>13</v>
      </c>
      <c r="D55" s="2"/>
      <c r="E55" s="58">
        <f t="shared" si="9"/>
        <v>0</v>
      </c>
      <c r="F55" s="58">
        <f t="shared" si="9"/>
        <v>0</v>
      </c>
      <c r="G55" s="58">
        <f t="shared" si="9"/>
        <v>0</v>
      </c>
      <c r="H55" s="58">
        <f t="shared" si="9"/>
        <v>0</v>
      </c>
      <c r="I55" s="58">
        <f t="shared" si="9"/>
        <v>0</v>
      </c>
      <c r="J55" s="58">
        <f t="shared" si="9"/>
        <v>0</v>
      </c>
      <c r="K55" s="58">
        <f t="shared" si="9"/>
        <v>0</v>
      </c>
      <c r="L55" s="58">
        <f t="shared" si="9"/>
        <v>0</v>
      </c>
      <c r="M55" s="58">
        <f t="shared" si="9"/>
        <v>1</v>
      </c>
      <c r="N55" s="58">
        <f t="shared" si="9"/>
        <v>0</v>
      </c>
      <c r="O55" s="58">
        <f t="shared" si="9"/>
        <v>0</v>
      </c>
      <c r="P55" s="58">
        <f t="shared" si="9"/>
        <v>0</v>
      </c>
      <c r="S55"/>
    </row>
    <row r="56" spans="2:19" x14ac:dyDescent="0.25">
      <c r="B56" t="s">
        <v>46</v>
      </c>
      <c r="D56" s="2"/>
      <c r="E56" s="58">
        <f>SUM(E53:E55)</f>
        <v>0.5</v>
      </c>
      <c r="F56" s="58">
        <f t="shared" ref="F56:P56" si="10">SUM(F53:F55)</f>
        <v>0.5</v>
      </c>
      <c r="G56" s="58">
        <f t="shared" si="10"/>
        <v>1</v>
      </c>
      <c r="H56" s="58">
        <f t="shared" si="10"/>
        <v>0.5</v>
      </c>
      <c r="I56" s="58">
        <f t="shared" si="10"/>
        <v>0.5</v>
      </c>
      <c r="J56" s="58">
        <f t="shared" si="10"/>
        <v>1</v>
      </c>
      <c r="K56" s="58">
        <f t="shared" si="10"/>
        <v>0.5</v>
      </c>
      <c r="L56" s="58">
        <f t="shared" si="10"/>
        <v>0.5</v>
      </c>
      <c r="M56" s="58">
        <f t="shared" si="10"/>
        <v>1</v>
      </c>
      <c r="N56" s="58">
        <f t="shared" si="10"/>
        <v>0.5</v>
      </c>
      <c r="O56" s="58">
        <f t="shared" si="10"/>
        <v>0.5</v>
      </c>
      <c r="P56" s="58">
        <f t="shared" si="10"/>
        <v>1</v>
      </c>
      <c r="S56"/>
    </row>
    <row r="57" spans="2:19" x14ac:dyDescent="0.25">
      <c r="S57"/>
    </row>
    <row r="58" spans="2:19" ht="21" x14ac:dyDescent="0.35">
      <c r="B58" s="59" t="s">
        <v>47</v>
      </c>
      <c r="C58" s="59"/>
      <c r="D58" s="59"/>
      <c r="E58" s="60">
        <f>IFERROR(E54+E55,"N/A")</f>
        <v>0</v>
      </c>
      <c r="F58" s="60">
        <f t="shared" ref="F58:P58" si="11">IFERROR(F54+F55,"N/A")</f>
        <v>0.5</v>
      </c>
      <c r="G58" s="60">
        <f t="shared" si="11"/>
        <v>0.5</v>
      </c>
      <c r="H58" s="60">
        <f t="shared" si="11"/>
        <v>0</v>
      </c>
      <c r="I58" s="60">
        <f t="shared" si="11"/>
        <v>0</v>
      </c>
      <c r="J58" s="60">
        <f t="shared" si="11"/>
        <v>0</v>
      </c>
      <c r="K58" s="60">
        <f t="shared" si="11"/>
        <v>0.5</v>
      </c>
      <c r="L58" s="60">
        <f t="shared" si="11"/>
        <v>0.5</v>
      </c>
      <c r="M58" s="60">
        <f t="shared" si="11"/>
        <v>1</v>
      </c>
      <c r="N58" s="60">
        <f t="shared" si="11"/>
        <v>0</v>
      </c>
      <c r="O58" s="60">
        <f t="shared" si="11"/>
        <v>0</v>
      </c>
      <c r="P58" s="60">
        <f t="shared" si="11"/>
        <v>0</v>
      </c>
      <c r="S58"/>
    </row>
  </sheetData>
  <sheetProtection algorithmName="SHA-512" hashValue="7Gvq0tu33yhpCtay7yjsPwuMl/FGQw42aqR0TqkR2wR5tasRJpnVQaVv2XgUgICavdxW9nbIPkKrgSLn4jANdA==" saltValue="oWx7HSgtnQ6Iudqn50vHsQ==" spinCount="100000" sheet="1" objects="1" scenarios="1" selectLockedCells="1"/>
  <mergeCells count="4">
    <mergeCell ref="E3:G3"/>
    <mergeCell ref="H3:J3"/>
    <mergeCell ref="K3:M3"/>
    <mergeCell ref="N3:P3"/>
  </mergeCells>
  <dataValidations count="2">
    <dataValidation type="list" allowBlank="1" showInputMessage="1" showErrorMessage="1" sqref="E5:P23" xr:uid="{00000000-0002-0000-0400-000000000000}">
      <formula1>"WTS, EXS, GDS"</formula1>
    </dataValidation>
    <dataValidation type="list" allowBlank="1" showInputMessage="1" showErrorMessage="1" sqref="B5:D23" xr:uid="{00000000-0002-0000-0400-000001000000}">
      <formula1>"X"</formula1>
    </dataValidation>
  </dataValidations>
  <pageMargins left="0.25" right="0.25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58"/>
  <sheetViews>
    <sheetView topLeftCell="A5" zoomScale="80" zoomScaleNormal="80" workbookViewId="0">
      <pane xSplit="1" topLeftCell="G1" activePane="topRight" state="frozen"/>
      <selection pane="topRight" activeCell="A5" sqref="A5"/>
    </sheetView>
  </sheetViews>
  <sheetFormatPr defaultColWidth="11" defaultRowHeight="15.75" x14ac:dyDescent="0.25"/>
  <cols>
    <col min="1" max="1" width="28.5" customWidth="1"/>
    <col min="19" max="19" width="11" style="49"/>
  </cols>
  <sheetData>
    <row r="1" spans="1:16" ht="16.5" thickBot="1" x14ac:dyDescent="0.3"/>
    <row r="2" spans="1:16" ht="17.25" thickTop="1" thickBot="1" x14ac:dyDescent="0.3">
      <c r="A2" s="2" t="s">
        <v>26</v>
      </c>
      <c r="B2" s="50" t="str" cm="1">
        <f t="array" aca="1" ref="B2" ca="1">RIGHT(CELL("filename",A1),LEN(CELL("filename",A1))-FIND("]",CELL("filename",A1)))</f>
        <v>Year 5</v>
      </c>
    </row>
    <row r="3" spans="1:16" x14ac:dyDescent="0.25">
      <c r="A3" s="51" t="s">
        <v>27</v>
      </c>
      <c r="B3" s="52" t="s">
        <v>28</v>
      </c>
      <c r="C3" s="52" t="s">
        <v>20</v>
      </c>
      <c r="D3" s="53" t="s">
        <v>29</v>
      </c>
      <c r="E3" s="61" t="s">
        <v>6</v>
      </c>
      <c r="F3" s="62"/>
      <c r="G3" s="63"/>
      <c r="H3" s="61" t="s">
        <v>30</v>
      </c>
      <c r="I3" s="62"/>
      <c r="J3" s="63"/>
      <c r="K3" s="61" t="s">
        <v>8</v>
      </c>
      <c r="L3" s="62"/>
      <c r="M3" s="63"/>
      <c r="N3" s="61" t="s">
        <v>9</v>
      </c>
      <c r="O3" s="62"/>
      <c r="P3" s="63"/>
    </row>
    <row r="4" spans="1:16" ht="16.5" thickBot="1" x14ac:dyDescent="0.3">
      <c r="A4" s="54"/>
      <c r="B4" s="55"/>
      <c r="C4" s="55"/>
      <c r="D4" s="55"/>
      <c r="E4" s="56" t="s">
        <v>0</v>
      </c>
      <c r="F4" s="55" t="s">
        <v>1</v>
      </c>
      <c r="G4" s="57" t="s">
        <v>2</v>
      </c>
      <c r="H4" s="56" t="s">
        <v>0</v>
      </c>
      <c r="I4" s="55" t="s">
        <v>1</v>
      </c>
      <c r="J4" s="57" t="s">
        <v>2</v>
      </c>
      <c r="K4" s="56" t="s">
        <v>0</v>
      </c>
      <c r="L4" s="55" t="s">
        <v>1</v>
      </c>
      <c r="M4" s="57" t="s">
        <v>2</v>
      </c>
      <c r="N4" s="56" t="s">
        <v>0</v>
      </c>
      <c r="O4" s="55" t="s">
        <v>1</v>
      </c>
      <c r="P4" s="57" t="s">
        <v>2</v>
      </c>
    </row>
    <row r="5" spans="1:16" x14ac:dyDescent="0.25">
      <c r="A5" s="3" t="s">
        <v>90</v>
      </c>
      <c r="B5" s="4"/>
      <c r="C5" s="4" t="s">
        <v>32</v>
      </c>
      <c r="D5" s="5"/>
      <c r="E5" s="6" t="s">
        <v>13</v>
      </c>
      <c r="F5" s="5" t="s">
        <v>12</v>
      </c>
      <c r="G5" s="7" t="s">
        <v>13</v>
      </c>
      <c r="H5" s="6" t="s">
        <v>12</v>
      </c>
      <c r="I5" s="5" t="s">
        <v>12</v>
      </c>
      <c r="J5" s="7" t="s">
        <v>12</v>
      </c>
      <c r="K5" s="6" t="s">
        <v>12</v>
      </c>
      <c r="L5" s="5" t="s">
        <v>12</v>
      </c>
      <c r="M5" s="7" t="s">
        <v>12</v>
      </c>
      <c r="N5" s="6" t="s">
        <v>12</v>
      </c>
      <c r="O5" s="5" t="s">
        <v>12</v>
      </c>
      <c r="P5" s="7" t="s">
        <v>12</v>
      </c>
    </row>
    <row r="6" spans="1:16" x14ac:dyDescent="0.25">
      <c r="A6" s="8" t="s">
        <v>91</v>
      </c>
      <c r="B6" s="9"/>
      <c r="C6" s="9"/>
      <c r="D6" s="10"/>
      <c r="E6" s="11" t="s">
        <v>11</v>
      </c>
      <c r="F6" s="10" t="s">
        <v>11</v>
      </c>
      <c r="G6" s="12" t="s">
        <v>11</v>
      </c>
      <c r="H6" s="11" t="s">
        <v>11</v>
      </c>
      <c r="I6" s="10" t="s">
        <v>11</v>
      </c>
      <c r="J6" s="12" t="s">
        <v>11</v>
      </c>
      <c r="K6" s="11" t="s">
        <v>11</v>
      </c>
      <c r="L6" s="10" t="s">
        <v>11</v>
      </c>
      <c r="M6" s="12" t="s">
        <v>11</v>
      </c>
      <c r="N6" s="11" t="s">
        <v>11</v>
      </c>
      <c r="O6" s="10" t="s">
        <v>11</v>
      </c>
      <c r="P6" s="12" t="s">
        <v>11</v>
      </c>
    </row>
    <row r="7" spans="1:16" x14ac:dyDescent="0.25">
      <c r="A7" s="8" t="s">
        <v>92</v>
      </c>
      <c r="B7" s="9" t="s">
        <v>32</v>
      </c>
      <c r="C7" s="9" t="s">
        <v>32</v>
      </c>
      <c r="D7" s="10"/>
      <c r="E7" s="11" t="s">
        <v>11</v>
      </c>
      <c r="F7" s="10" t="s">
        <v>11</v>
      </c>
      <c r="G7" s="12" t="s">
        <v>11</v>
      </c>
      <c r="H7" s="11" t="s">
        <v>11</v>
      </c>
      <c r="I7" s="10" t="s">
        <v>11</v>
      </c>
      <c r="J7" s="12" t="s">
        <v>11</v>
      </c>
      <c r="K7" s="11" t="s">
        <v>11</v>
      </c>
      <c r="L7" s="10" t="s">
        <v>11</v>
      </c>
      <c r="M7" s="12" t="s">
        <v>11</v>
      </c>
      <c r="N7" s="11" t="s">
        <v>11</v>
      </c>
      <c r="O7" s="10" t="s">
        <v>11</v>
      </c>
      <c r="P7" s="12" t="s">
        <v>11</v>
      </c>
    </row>
    <row r="8" spans="1:16" x14ac:dyDescent="0.25">
      <c r="A8" s="8" t="s">
        <v>93</v>
      </c>
      <c r="B8" s="9"/>
      <c r="C8" s="9" t="s">
        <v>32</v>
      </c>
      <c r="D8" s="10"/>
      <c r="E8" s="11" t="s">
        <v>11</v>
      </c>
      <c r="F8" s="10" t="s">
        <v>11</v>
      </c>
      <c r="G8" s="12" t="s">
        <v>11</v>
      </c>
      <c r="H8" s="11" t="s">
        <v>11</v>
      </c>
      <c r="I8" s="10" t="s">
        <v>11</v>
      </c>
      <c r="J8" s="12" t="s">
        <v>11</v>
      </c>
      <c r="K8" s="11" t="s">
        <v>11</v>
      </c>
      <c r="L8" s="10" t="s">
        <v>11</v>
      </c>
      <c r="M8" s="12" t="s">
        <v>11</v>
      </c>
      <c r="N8" s="11" t="s">
        <v>11</v>
      </c>
      <c r="O8" s="10" t="s">
        <v>11</v>
      </c>
      <c r="P8" s="12" t="s">
        <v>11</v>
      </c>
    </row>
    <row r="9" spans="1:16" x14ac:dyDescent="0.25">
      <c r="A9" s="8" t="s">
        <v>94</v>
      </c>
      <c r="B9" s="9" t="s">
        <v>32</v>
      </c>
      <c r="C9" s="9"/>
      <c r="D9" s="10"/>
      <c r="E9" s="11" t="s">
        <v>12</v>
      </c>
      <c r="F9" s="10" t="s">
        <v>12</v>
      </c>
      <c r="G9" s="12" t="s">
        <v>12</v>
      </c>
      <c r="H9" s="11" t="s">
        <v>12</v>
      </c>
      <c r="I9" s="10" t="s">
        <v>12</v>
      </c>
      <c r="J9" s="12" t="s">
        <v>12</v>
      </c>
      <c r="K9" s="11" t="s">
        <v>12</v>
      </c>
      <c r="L9" s="10" t="s">
        <v>12</v>
      </c>
      <c r="M9" s="12" t="s">
        <v>12</v>
      </c>
      <c r="N9" s="11" t="s">
        <v>13</v>
      </c>
      <c r="O9" s="10" t="s">
        <v>13</v>
      </c>
      <c r="P9" s="12" t="s">
        <v>13</v>
      </c>
    </row>
    <row r="10" spans="1:16" x14ac:dyDescent="0.25">
      <c r="A10" s="8" t="s">
        <v>95</v>
      </c>
      <c r="B10" s="9"/>
      <c r="C10" s="9"/>
      <c r="D10" s="10"/>
      <c r="E10" s="11" t="s">
        <v>12</v>
      </c>
      <c r="F10" s="10" t="s">
        <v>12</v>
      </c>
      <c r="G10" s="12" t="s">
        <v>12</v>
      </c>
      <c r="H10" s="11" t="s">
        <v>12</v>
      </c>
      <c r="I10" s="10" t="s">
        <v>12</v>
      </c>
      <c r="J10" s="12" t="s">
        <v>12</v>
      </c>
      <c r="K10" s="11" t="s">
        <v>12</v>
      </c>
      <c r="L10" s="10" t="s">
        <v>11</v>
      </c>
      <c r="M10" s="12" t="s">
        <v>11</v>
      </c>
      <c r="N10" s="11" t="s">
        <v>12</v>
      </c>
      <c r="O10" s="10" t="s">
        <v>12</v>
      </c>
      <c r="P10" s="12" t="s">
        <v>12</v>
      </c>
    </row>
    <row r="11" spans="1:16" x14ac:dyDescent="0.25">
      <c r="A11" s="8" t="s">
        <v>96</v>
      </c>
      <c r="B11" s="9" t="s">
        <v>32</v>
      </c>
      <c r="C11" s="9"/>
      <c r="D11" s="10"/>
      <c r="E11" s="11" t="s">
        <v>12</v>
      </c>
      <c r="F11" s="10" t="s">
        <v>13</v>
      </c>
      <c r="G11" s="12" t="s">
        <v>13</v>
      </c>
      <c r="H11" s="11" t="s">
        <v>13</v>
      </c>
      <c r="I11" s="10" t="s">
        <v>12</v>
      </c>
      <c r="J11" s="12" t="s">
        <v>13</v>
      </c>
      <c r="K11" s="11" t="s">
        <v>12</v>
      </c>
      <c r="L11" s="10" t="s">
        <v>13</v>
      </c>
      <c r="M11" s="12" t="s">
        <v>13</v>
      </c>
      <c r="N11" s="11" t="s">
        <v>13</v>
      </c>
      <c r="O11" s="10" t="s">
        <v>13</v>
      </c>
      <c r="P11" s="12" t="s">
        <v>13</v>
      </c>
    </row>
    <row r="12" spans="1:16" x14ac:dyDescent="0.25">
      <c r="A12" s="8" t="s">
        <v>97</v>
      </c>
      <c r="B12" s="9"/>
      <c r="C12" s="9"/>
      <c r="D12" s="10"/>
      <c r="E12" s="11" t="s">
        <v>11</v>
      </c>
      <c r="F12" s="10" t="s">
        <v>12</v>
      </c>
      <c r="G12" s="12" t="s">
        <v>12</v>
      </c>
      <c r="H12" s="11" t="s">
        <v>11</v>
      </c>
      <c r="I12" s="10" t="s">
        <v>11</v>
      </c>
      <c r="J12" s="12" t="s">
        <v>11</v>
      </c>
      <c r="K12" s="11" t="s">
        <v>11</v>
      </c>
      <c r="L12" s="10" t="s">
        <v>12</v>
      </c>
      <c r="M12" s="12" t="s">
        <v>12</v>
      </c>
      <c r="N12" s="11" t="s">
        <v>11</v>
      </c>
      <c r="O12" s="10" t="s">
        <v>11</v>
      </c>
      <c r="P12" s="12" t="s">
        <v>11</v>
      </c>
    </row>
    <row r="13" spans="1:16" x14ac:dyDescent="0.25">
      <c r="A13" s="8" t="s">
        <v>98</v>
      </c>
      <c r="B13" s="9"/>
      <c r="C13" s="9"/>
      <c r="D13" s="10"/>
      <c r="E13" s="11" t="s">
        <v>12</v>
      </c>
      <c r="F13" s="10" t="s">
        <v>12</v>
      </c>
      <c r="G13" s="12" t="s">
        <v>13</v>
      </c>
      <c r="H13" s="11" t="s">
        <v>12</v>
      </c>
      <c r="I13" s="10" t="s">
        <v>12</v>
      </c>
      <c r="J13" s="12" t="s">
        <v>12</v>
      </c>
      <c r="K13" s="11" t="s">
        <v>12</v>
      </c>
      <c r="L13" s="10" t="s">
        <v>12</v>
      </c>
      <c r="M13" s="12" t="s">
        <v>12</v>
      </c>
      <c r="N13" s="11" t="s">
        <v>12</v>
      </c>
      <c r="O13" s="10" t="s">
        <v>13</v>
      </c>
      <c r="P13" s="12" t="s">
        <v>12</v>
      </c>
    </row>
    <row r="14" spans="1:16" x14ac:dyDescent="0.25">
      <c r="A14" s="8" t="s">
        <v>99</v>
      </c>
      <c r="B14" s="9"/>
      <c r="C14" s="9"/>
      <c r="D14" s="13"/>
      <c r="E14" s="11" t="s">
        <v>13</v>
      </c>
      <c r="F14" s="10" t="s">
        <v>13</v>
      </c>
      <c r="G14" s="12" t="s">
        <v>13</v>
      </c>
      <c r="H14" s="11" t="s">
        <v>13</v>
      </c>
      <c r="I14" s="10" t="s">
        <v>13</v>
      </c>
      <c r="J14" s="12" t="s">
        <v>13</v>
      </c>
      <c r="K14" s="11" t="s">
        <v>13</v>
      </c>
      <c r="L14" s="10" t="s">
        <v>13</v>
      </c>
      <c r="M14" s="12" t="s">
        <v>13</v>
      </c>
      <c r="N14" s="11" t="s">
        <v>13</v>
      </c>
      <c r="O14" s="10" t="s">
        <v>13</v>
      </c>
      <c r="P14" s="12" t="s">
        <v>13</v>
      </c>
    </row>
    <row r="15" spans="1:16" x14ac:dyDescent="0.25">
      <c r="A15" s="8" t="s">
        <v>100</v>
      </c>
      <c r="B15" s="14" t="s">
        <v>32</v>
      </c>
      <c r="C15" s="9" t="s">
        <v>32</v>
      </c>
      <c r="D15" s="13"/>
      <c r="E15" s="11" t="s">
        <v>11</v>
      </c>
      <c r="F15" s="10" t="s">
        <v>11</v>
      </c>
      <c r="G15" s="12" t="s">
        <v>11</v>
      </c>
      <c r="H15" s="11" t="s">
        <v>11</v>
      </c>
      <c r="I15" s="10" t="s">
        <v>11</v>
      </c>
      <c r="J15" s="12" t="s">
        <v>11</v>
      </c>
      <c r="K15" s="11" t="s">
        <v>11</v>
      </c>
      <c r="L15" s="10" t="s">
        <v>11</v>
      </c>
      <c r="M15" s="12" t="s">
        <v>11</v>
      </c>
      <c r="N15" s="11" t="s">
        <v>11</v>
      </c>
      <c r="O15" s="10" t="s">
        <v>11</v>
      </c>
      <c r="P15" s="12" t="s">
        <v>11</v>
      </c>
    </row>
    <row r="16" spans="1:16" x14ac:dyDescent="0.25">
      <c r="A16" s="8" t="s">
        <v>101</v>
      </c>
      <c r="B16" s="14"/>
      <c r="C16" s="9" t="s">
        <v>32</v>
      </c>
      <c r="D16" s="13"/>
      <c r="E16" s="11" t="s">
        <v>11</v>
      </c>
      <c r="F16" s="10" t="s">
        <v>11</v>
      </c>
      <c r="G16" s="12" t="s">
        <v>12</v>
      </c>
      <c r="H16" s="11" t="s">
        <v>11</v>
      </c>
      <c r="I16" s="10" t="s">
        <v>11</v>
      </c>
      <c r="J16" s="12" t="s">
        <v>11</v>
      </c>
      <c r="K16" s="11" t="s">
        <v>11</v>
      </c>
      <c r="L16" s="10" t="s">
        <v>12</v>
      </c>
      <c r="M16" s="12" t="s">
        <v>12</v>
      </c>
      <c r="N16" s="11" t="s">
        <v>11</v>
      </c>
      <c r="O16" s="10" t="s">
        <v>11</v>
      </c>
      <c r="P16" s="12" t="s">
        <v>12</v>
      </c>
    </row>
    <row r="17" spans="1:16" x14ac:dyDescent="0.25">
      <c r="A17" s="8" t="s">
        <v>102</v>
      </c>
      <c r="B17" s="14" t="s">
        <v>32</v>
      </c>
      <c r="C17" s="9" t="s">
        <v>32</v>
      </c>
      <c r="D17" s="13"/>
      <c r="E17" s="11" t="s">
        <v>11</v>
      </c>
      <c r="F17" s="10" t="s">
        <v>11</v>
      </c>
      <c r="G17" s="12" t="s">
        <v>12</v>
      </c>
      <c r="H17" s="11" t="s">
        <v>11</v>
      </c>
      <c r="I17" s="10" t="s">
        <v>12</v>
      </c>
      <c r="J17" s="12" t="s">
        <v>12</v>
      </c>
      <c r="K17" s="11" t="s">
        <v>11</v>
      </c>
      <c r="L17" s="10" t="s">
        <v>11</v>
      </c>
      <c r="M17" s="12" t="s">
        <v>12</v>
      </c>
      <c r="N17" s="11" t="s">
        <v>12</v>
      </c>
      <c r="O17" s="10" t="s">
        <v>12</v>
      </c>
      <c r="P17" s="12" t="s">
        <v>12</v>
      </c>
    </row>
    <row r="18" spans="1:16" x14ac:dyDescent="0.25">
      <c r="A18" s="8" t="s">
        <v>103</v>
      </c>
      <c r="B18" s="14"/>
      <c r="C18" s="9"/>
      <c r="D18" s="13"/>
      <c r="E18" s="11" t="s">
        <v>12</v>
      </c>
      <c r="F18" s="10" t="s">
        <v>12</v>
      </c>
      <c r="G18" s="12" t="s">
        <v>12</v>
      </c>
      <c r="H18" s="11" t="s">
        <v>11</v>
      </c>
      <c r="I18" s="10" t="s">
        <v>11</v>
      </c>
      <c r="J18" s="12" t="s">
        <v>11</v>
      </c>
      <c r="K18" s="11" t="s">
        <v>11</v>
      </c>
      <c r="L18" s="10" t="s">
        <v>11</v>
      </c>
      <c r="M18" s="12" t="s">
        <v>12</v>
      </c>
      <c r="N18" s="11" t="s">
        <v>11</v>
      </c>
      <c r="O18" s="10" t="s">
        <v>11</v>
      </c>
      <c r="P18" s="12" t="s">
        <v>11</v>
      </c>
    </row>
    <row r="19" spans="1:16" x14ac:dyDescent="0.25">
      <c r="A19" s="8" t="s">
        <v>104</v>
      </c>
      <c r="B19" s="14" t="s">
        <v>32</v>
      </c>
      <c r="C19" s="9"/>
      <c r="D19" s="13"/>
      <c r="E19" s="11" t="s">
        <v>13</v>
      </c>
      <c r="F19" s="10" t="s">
        <v>12</v>
      </c>
      <c r="G19" s="12" t="s">
        <v>13</v>
      </c>
      <c r="H19" s="11" t="s">
        <v>12</v>
      </c>
      <c r="I19" s="10" t="s">
        <v>12</v>
      </c>
      <c r="J19" s="12" t="s">
        <v>12</v>
      </c>
      <c r="K19" s="11" t="s">
        <v>13</v>
      </c>
      <c r="L19" s="10" t="s">
        <v>13</v>
      </c>
      <c r="M19" s="12" t="s">
        <v>13</v>
      </c>
      <c r="N19" s="11" t="s">
        <v>13</v>
      </c>
      <c r="O19" s="10" t="s">
        <v>13</v>
      </c>
      <c r="P19" s="12" t="s">
        <v>13</v>
      </c>
    </row>
    <row r="20" spans="1:16" x14ac:dyDescent="0.25">
      <c r="A20" s="17"/>
      <c r="B20" s="16"/>
      <c r="C20" s="9"/>
      <c r="D20" s="13"/>
      <c r="E20" s="11"/>
      <c r="F20" s="10"/>
      <c r="G20" s="12"/>
      <c r="H20" s="11"/>
      <c r="I20" s="10"/>
      <c r="J20" s="12"/>
      <c r="K20" s="11"/>
      <c r="L20" s="10"/>
      <c r="M20" s="12"/>
      <c r="N20" s="11"/>
      <c r="O20" s="10"/>
      <c r="P20" s="12"/>
    </row>
    <row r="21" spans="1:16" x14ac:dyDescent="0.25">
      <c r="A21" s="17"/>
      <c r="B21" s="14"/>
      <c r="C21" s="9"/>
      <c r="D21" s="13"/>
      <c r="E21" s="11"/>
      <c r="F21" s="10"/>
      <c r="G21" s="12"/>
      <c r="H21" s="11"/>
      <c r="I21" s="10"/>
      <c r="J21" s="12"/>
      <c r="K21" s="11"/>
      <c r="L21" s="10"/>
      <c r="M21" s="12"/>
      <c r="N21" s="11"/>
      <c r="O21" s="10"/>
      <c r="P21" s="12"/>
    </row>
    <row r="22" spans="1:16" x14ac:dyDescent="0.25">
      <c r="A22" s="8"/>
      <c r="B22" s="14"/>
      <c r="C22" s="9"/>
      <c r="D22" s="13"/>
      <c r="E22" s="11"/>
      <c r="F22" s="10"/>
      <c r="G22" s="12"/>
      <c r="H22" s="11"/>
      <c r="I22" s="10"/>
      <c r="J22" s="12"/>
      <c r="K22" s="11"/>
      <c r="L22" s="10"/>
      <c r="M22" s="12"/>
      <c r="N22" s="11"/>
      <c r="O22" s="10"/>
      <c r="P22" s="12"/>
    </row>
    <row r="23" spans="1:16" ht="16.5" thickBot="1" x14ac:dyDescent="0.3">
      <c r="A23" s="18"/>
      <c r="B23" s="19"/>
      <c r="C23" s="19"/>
      <c r="D23" s="20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</row>
    <row r="25" spans="1:16" x14ac:dyDescent="0.25">
      <c r="A25" s="2" t="s">
        <v>42</v>
      </c>
      <c r="B25" s="2" t="s">
        <v>43</v>
      </c>
      <c r="C25" s="2" t="s">
        <v>44</v>
      </c>
      <c r="D25" s="2" t="s">
        <v>45</v>
      </c>
    </row>
    <row r="26" spans="1:16" x14ac:dyDescent="0.25">
      <c r="A26">
        <v>15</v>
      </c>
      <c r="B26">
        <f>COUNTA(B5:B23)</f>
        <v>6</v>
      </c>
      <c r="C26">
        <f>COUNTA(C5:C23)</f>
        <v>6</v>
      </c>
      <c r="D26">
        <f>COUNTA(D5:D23)</f>
        <v>0</v>
      </c>
    </row>
    <row r="28" spans="1:16" x14ac:dyDescent="0.25">
      <c r="B28" s="2" t="s">
        <v>11</v>
      </c>
      <c r="C28" s="2"/>
      <c r="E28" s="58">
        <f t="shared" ref="E28:P30" si="0">IFERROR(COUNTIFS(E$5:E$23,$B28)/$A$26,"")</f>
        <v>0.46666666666666667</v>
      </c>
      <c r="F28" s="58">
        <f t="shared" si="0"/>
        <v>0.4</v>
      </c>
      <c r="G28" s="58">
        <f t="shared" si="0"/>
        <v>0.26666666666666666</v>
      </c>
      <c r="H28" s="58">
        <f t="shared" si="0"/>
        <v>0.53333333333333333</v>
      </c>
      <c r="I28" s="58">
        <f t="shared" si="0"/>
        <v>0.46666666666666667</v>
      </c>
      <c r="J28" s="58">
        <f t="shared" si="0"/>
        <v>0.46666666666666667</v>
      </c>
      <c r="K28" s="58">
        <f t="shared" si="0"/>
        <v>0.53333333333333333</v>
      </c>
      <c r="L28" s="58">
        <f t="shared" si="0"/>
        <v>0.46666666666666667</v>
      </c>
      <c r="M28" s="58">
        <f t="shared" si="0"/>
        <v>0.33333333333333331</v>
      </c>
      <c r="N28" s="58">
        <f t="shared" si="0"/>
        <v>0.46666666666666667</v>
      </c>
      <c r="O28" s="58">
        <f t="shared" si="0"/>
        <v>0.46666666666666667</v>
      </c>
      <c r="P28" s="58">
        <f t="shared" si="0"/>
        <v>0.4</v>
      </c>
    </row>
    <row r="29" spans="1:16" x14ac:dyDescent="0.25">
      <c r="B29" s="2" t="s">
        <v>12</v>
      </c>
      <c r="C29" s="2"/>
      <c r="D29" s="2"/>
      <c r="E29" s="58">
        <f t="shared" si="0"/>
        <v>0.33333333333333331</v>
      </c>
      <c r="F29" s="58">
        <f t="shared" si="0"/>
        <v>0.46666666666666667</v>
      </c>
      <c r="G29" s="58">
        <f t="shared" si="0"/>
        <v>0.4</v>
      </c>
      <c r="H29" s="58">
        <f t="shared" si="0"/>
        <v>0.33333333333333331</v>
      </c>
      <c r="I29" s="58">
        <f t="shared" si="0"/>
        <v>0.46666666666666667</v>
      </c>
      <c r="J29" s="58">
        <f t="shared" si="0"/>
        <v>0.4</v>
      </c>
      <c r="K29" s="58">
        <f t="shared" si="0"/>
        <v>0.33333333333333331</v>
      </c>
      <c r="L29" s="58">
        <f t="shared" si="0"/>
        <v>0.33333333333333331</v>
      </c>
      <c r="M29" s="58">
        <f t="shared" si="0"/>
        <v>0.46666666666666667</v>
      </c>
      <c r="N29" s="58">
        <f t="shared" si="0"/>
        <v>0.26666666666666666</v>
      </c>
      <c r="O29" s="58">
        <f t="shared" si="0"/>
        <v>0.2</v>
      </c>
      <c r="P29" s="58">
        <f t="shared" si="0"/>
        <v>0.33333333333333331</v>
      </c>
    </row>
    <row r="30" spans="1:16" x14ac:dyDescent="0.25">
      <c r="B30" s="2" t="s">
        <v>13</v>
      </c>
      <c r="C30" s="2"/>
      <c r="D30" s="2"/>
      <c r="E30" s="58">
        <f t="shared" si="0"/>
        <v>0.2</v>
      </c>
      <c r="F30" s="58">
        <f t="shared" si="0"/>
        <v>0.13333333333333333</v>
      </c>
      <c r="G30" s="58">
        <f t="shared" si="0"/>
        <v>0.33333333333333331</v>
      </c>
      <c r="H30" s="58">
        <f t="shared" si="0"/>
        <v>0.13333333333333333</v>
      </c>
      <c r="I30" s="58">
        <f t="shared" si="0"/>
        <v>6.6666666666666666E-2</v>
      </c>
      <c r="J30" s="58">
        <f t="shared" si="0"/>
        <v>0.13333333333333333</v>
      </c>
      <c r="K30" s="58">
        <f t="shared" si="0"/>
        <v>0.13333333333333333</v>
      </c>
      <c r="L30" s="58">
        <f t="shared" si="0"/>
        <v>0.2</v>
      </c>
      <c r="M30" s="58">
        <f t="shared" si="0"/>
        <v>0.2</v>
      </c>
      <c r="N30" s="58">
        <f t="shared" si="0"/>
        <v>0.26666666666666666</v>
      </c>
      <c r="O30" s="58">
        <f t="shared" si="0"/>
        <v>0.33333333333333331</v>
      </c>
      <c r="P30" s="58">
        <f t="shared" si="0"/>
        <v>0.26666666666666666</v>
      </c>
    </row>
    <row r="31" spans="1:16" x14ac:dyDescent="0.25">
      <c r="B31" s="2" t="s">
        <v>46</v>
      </c>
      <c r="C31" s="2"/>
      <c r="D31" s="2"/>
      <c r="E31" s="58">
        <f>SUM(E28:E30)</f>
        <v>1</v>
      </c>
      <c r="F31" s="58">
        <f t="shared" ref="F31:P31" si="1">SUM(F28:F30)</f>
        <v>1</v>
      </c>
      <c r="G31" s="58">
        <f t="shared" si="1"/>
        <v>1</v>
      </c>
      <c r="H31" s="58">
        <f t="shared" si="1"/>
        <v>1</v>
      </c>
      <c r="I31" s="58">
        <f t="shared" si="1"/>
        <v>1</v>
      </c>
      <c r="J31" s="58">
        <f t="shared" si="1"/>
        <v>1</v>
      </c>
      <c r="K31" s="58">
        <f t="shared" si="1"/>
        <v>1</v>
      </c>
      <c r="L31" s="58">
        <f t="shared" si="1"/>
        <v>1</v>
      </c>
      <c r="M31" s="58">
        <f t="shared" si="1"/>
        <v>1</v>
      </c>
      <c r="N31" s="58">
        <f t="shared" si="1"/>
        <v>1</v>
      </c>
      <c r="O31" s="58">
        <f t="shared" si="1"/>
        <v>1</v>
      </c>
      <c r="P31" s="58">
        <f t="shared" si="1"/>
        <v>1</v>
      </c>
    </row>
    <row r="32" spans="1:16" x14ac:dyDescent="0.25">
      <c r="B32" s="2"/>
      <c r="C32" s="2"/>
      <c r="D32" s="2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2:19" ht="21" x14ac:dyDescent="0.35">
      <c r="B33" s="59" t="s">
        <v>47</v>
      </c>
      <c r="C33" s="59"/>
      <c r="D33" s="2"/>
      <c r="E33" s="60">
        <f>IFERROR(E29+E30,"N/A")</f>
        <v>0.53333333333333333</v>
      </c>
      <c r="F33" s="60">
        <f t="shared" ref="F33:P33" si="2">IFERROR(F29+F30,"N/A")</f>
        <v>0.6</v>
      </c>
      <c r="G33" s="60">
        <f t="shared" si="2"/>
        <v>0.73333333333333339</v>
      </c>
      <c r="H33" s="60">
        <f t="shared" si="2"/>
        <v>0.46666666666666667</v>
      </c>
      <c r="I33" s="60">
        <f t="shared" si="2"/>
        <v>0.53333333333333333</v>
      </c>
      <c r="J33" s="60">
        <f t="shared" si="2"/>
        <v>0.53333333333333333</v>
      </c>
      <c r="K33" s="60">
        <f t="shared" si="2"/>
        <v>0.46666666666666667</v>
      </c>
      <c r="L33" s="60">
        <f t="shared" si="2"/>
        <v>0.53333333333333333</v>
      </c>
      <c r="M33" s="60">
        <f t="shared" si="2"/>
        <v>0.66666666666666674</v>
      </c>
      <c r="N33" s="60">
        <f t="shared" si="2"/>
        <v>0.53333333333333333</v>
      </c>
      <c r="O33" s="60">
        <f t="shared" si="2"/>
        <v>0.53333333333333333</v>
      </c>
      <c r="P33" s="60">
        <f t="shared" si="2"/>
        <v>0.6</v>
      </c>
    </row>
    <row r="34" spans="2:19" ht="21" x14ac:dyDescent="0.35">
      <c r="B34" s="2"/>
      <c r="C34" s="2"/>
      <c r="D34" s="59"/>
    </row>
    <row r="35" spans="2:19" x14ac:dyDescent="0.25">
      <c r="B35" s="2" t="s">
        <v>48</v>
      </c>
      <c r="C35" s="2"/>
      <c r="D35" s="2"/>
    </row>
    <row r="36" spans="2:19" x14ac:dyDescent="0.25">
      <c r="B36" s="2" t="s">
        <v>11</v>
      </c>
      <c r="C36" s="2"/>
      <c r="D36" s="2"/>
      <c r="E36" s="58">
        <f t="shared" ref="E36:P38" si="3">IFERROR(COUNTIFS(E$5:E$23,$B36,$B$5:$B$23,"=X")/$B$26,"")</f>
        <v>0.5</v>
      </c>
      <c r="F36" s="58">
        <f t="shared" si="3"/>
        <v>0.5</v>
      </c>
      <c r="G36" s="58">
        <f t="shared" si="3"/>
        <v>0.33333333333333331</v>
      </c>
      <c r="H36" s="58">
        <f t="shared" si="3"/>
        <v>0.5</v>
      </c>
      <c r="I36" s="58">
        <f t="shared" si="3"/>
        <v>0.33333333333333331</v>
      </c>
      <c r="J36" s="58">
        <f t="shared" si="3"/>
        <v>0.33333333333333331</v>
      </c>
      <c r="K36" s="58">
        <f t="shared" si="3"/>
        <v>0.5</v>
      </c>
      <c r="L36" s="58">
        <f t="shared" si="3"/>
        <v>0.5</v>
      </c>
      <c r="M36" s="58">
        <f t="shared" si="3"/>
        <v>0.33333333333333331</v>
      </c>
      <c r="N36" s="58">
        <f t="shared" si="3"/>
        <v>0.33333333333333331</v>
      </c>
      <c r="O36" s="58">
        <f t="shared" si="3"/>
        <v>0.33333333333333331</v>
      </c>
      <c r="P36" s="58">
        <f t="shared" si="3"/>
        <v>0.33333333333333331</v>
      </c>
    </row>
    <row r="37" spans="2:19" x14ac:dyDescent="0.25">
      <c r="B37" s="2" t="s">
        <v>12</v>
      </c>
      <c r="C37" s="2"/>
      <c r="D37" s="2"/>
      <c r="E37" s="58">
        <f t="shared" si="3"/>
        <v>0.33333333333333331</v>
      </c>
      <c r="F37" s="58">
        <f t="shared" si="3"/>
        <v>0.33333333333333331</v>
      </c>
      <c r="G37" s="58">
        <f t="shared" si="3"/>
        <v>0.33333333333333331</v>
      </c>
      <c r="H37" s="58">
        <f t="shared" si="3"/>
        <v>0.33333333333333331</v>
      </c>
      <c r="I37" s="58">
        <f t="shared" si="3"/>
        <v>0.66666666666666663</v>
      </c>
      <c r="J37" s="58">
        <f t="shared" si="3"/>
        <v>0.5</v>
      </c>
      <c r="K37" s="58">
        <f t="shared" si="3"/>
        <v>0.33333333333333331</v>
      </c>
      <c r="L37" s="58">
        <f t="shared" si="3"/>
        <v>0.16666666666666666</v>
      </c>
      <c r="M37" s="58">
        <f t="shared" si="3"/>
        <v>0.33333333333333331</v>
      </c>
      <c r="N37" s="58">
        <f t="shared" si="3"/>
        <v>0.16666666666666666</v>
      </c>
      <c r="O37" s="58">
        <f t="shared" si="3"/>
        <v>0.16666666666666666</v>
      </c>
      <c r="P37" s="58">
        <f t="shared" si="3"/>
        <v>0.16666666666666666</v>
      </c>
    </row>
    <row r="38" spans="2:19" x14ac:dyDescent="0.25">
      <c r="B38" s="2" t="s">
        <v>13</v>
      </c>
      <c r="C38" s="2"/>
      <c r="D38" s="2"/>
      <c r="E38" s="58">
        <f t="shared" si="3"/>
        <v>0.16666666666666666</v>
      </c>
      <c r="F38" s="58">
        <f t="shared" si="3"/>
        <v>0.16666666666666666</v>
      </c>
      <c r="G38" s="58">
        <f t="shared" si="3"/>
        <v>0.33333333333333331</v>
      </c>
      <c r="H38" s="58">
        <f t="shared" si="3"/>
        <v>0.16666666666666666</v>
      </c>
      <c r="I38" s="58">
        <f t="shared" si="3"/>
        <v>0</v>
      </c>
      <c r="J38" s="58">
        <f t="shared" si="3"/>
        <v>0.16666666666666666</v>
      </c>
      <c r="K38" s="58">
        <f t="shared" si="3"/>
        <v>0.16666666666666666</v>
      </c>
      <c r="L38" s="58">
        <f t="shared" si="3"/>
        <v>0.33333333333333331</v>
      </c>
      <c r="M38" s="58">
        <f t="shared" si="3"/>
        <v>0.33333333333333331</v>
      </c>
      <c r="N38" s="58">
        <f t="shared" si="3"/>
        <v>0.5</v>
      </c>
      <c r="O38" s="58">
        <f t="shared" si="3"/>
        <v>0.5</v>
      </c>
      <c r="P38" s="58">
        <f t="shared" si="3"/>
        <v>0.5</v>
      </c>
    </row>
    <row r="39" spans="2:19" x14ac:dyDescent="0.25">
      <c r="B39" s="2" t="s">
        <v>46</v>
      </c>
      <c r="C39" s="2"/>
      <c r="D39" s="2"/>
      <c r="E39" s="58">
        <f>SUM(E36:E38)</f>
        <v>0.99999999999999989</v>
      </c>
      <c r="F39" s="58">
        <f t="shared" ref="F39:P39" si="4">SUM(F36:F38)</f>
        <v>0.99999999999999989</v>
      </c>
      <c r="G39" s="58">
        <f t="shared" si="4"/>
        <v>1</v>
      </c>
      <c r="H39" s="58">
        <f t="shared" si="4"/>
        <v>0.99999999999999989</v>
      </c>
      <c r="I39" s="58">
        <f t="shared" si="4"/>
        <v>1</v>
      </c>
      <c r="J39" s="58">
        <f t="shared" si="4"/>
        <v>0.99999999999999989</v>
      </c>
      <c r="K39" s="58">
        <f t="shared" si="4"/>
        <v>0.99999999999999989</v>
      </c>
      <c r="L39" s="58">
        <f t="shared" si="4"/>
        <v>1</v>
      </c>
      <c r="M39" s="58">
        <f t="shared" si="4"/>
        <v>1</v>
      </c>
      <c r="N39" s="58">
        <f t="shared" si="4"/>
        <v>1</v>
      </c>
      <c r="O39" s="58">
        <f t="shared" si="4"/>
        <v>1</v>
      </c>
      <c r="P39" s="58">
        <f t="shared" si="4"/>
        <v>1</v>
      </c>
    </row>
    <row r="40" spans="2:19" x14ac:dyDescent="0.25">
      <c r="D40" s="2"/>
    </row>
    <row r="41" spans="2:19" ht="21" x14ac:dyDescent="0.35">
      <c r="B41" s="59" t="s">
        <v>47</v>
      </c>
      <c r="C41" s="59"/>
      <c r="E41" s="60">
        <f>IFERROR(E37+E38,"N/A")</f>
        <v>0.5</v>
      </c>
      <c r="F41" s="60">
        <f t="shared" ref="F41:P41" si="5">IFERROR(F37+F38,"N/A")</f>
        <v>0.5</v>
      </c>
      <c r="G41" s="60">
        <f t="shared" si="5"/>
        <v>0.66666666666666663</v>
      </c>
      <c r="H41" s="60">
        <f t="shared" si="5"/>
        <v>0.5</v>
      </c>
      <c r="I41" s="60">
        <f t="shared" si="5"/>
        <v>0.66666666666666663</v>
      </c>
      <c r="J41" s="60">
        <f t="shared" si="5"/>
        <v>0.66666666666666663</v>
      </c>
      <c r="K41" s="60">
        <f t="shared" si="5"/>
        <v>0.5</v>
      </c>
      <c r="L41" s="60">
        <f t="shared" si="5"/>
        <v>0.5</v>
      </c>
      <c r="M41" s="60">
        <f t="shared" si="5"/>
        <v>0.66666666666666663</v>
      </c>
      <c r="N41" s="60">
        <f t="shared" si="5"/>
        <v>0.66666666666666663</v>
      </c>
      <c r="O41" s="60">
        <f t="shared" si="5"/>
        <v>0.66666666666666663</v>
      </c>
      <c r="P41" s="60">
        <f t="shared" si="5"/>
        <v>0.66666666666666663</v>
      </c>
    </row>
    <row r="42" spans="2:19" ht="21" x14ac:dyDescent="0.35">
      <c r="D42" s="59"/>
    </row>
    <row r="44" spans="2:19" x14ac:dyDescent="0.25">
      <c r="B44" s="2" t="s">
        <v>49</v>
      </c>
      <c r="C44" s="2"/>
      <c r="S44"/>
    </row>
    <row r="45" spans="2:19" x14ac:dyDescent="0.25">
      <c r="B45" t="s">
        <v>11</v>
      </c>
      <c r="D45" s="2"/>
      <c r="E45" s="58" t="str">
        <f t="shared" ref="E45:P47" si="6">IFERROR(COUNTIFS(E$5:E$23,$B45,$D$5:$D$23,"=X")/$D$26,"")</f>
        <v/>
      </c>
      <c r="F45" s="58" t="str">
        <f t="shared" si="6"/>
        <v/>
      </c>
      <c r="G45" s="58" t="str">
        <f t="shared" si="6"/>
        <v/>
      </c>
      <c r="H45" s="58" t="str">
        <f t="shared" si="6"/>
        <v/>
      </c>
      <c r="I45" s="58" t="str">
        <f t="shared" si="6"/>
        <v/>
      </c>
      <c r="J45" s="58" t="str">
        <f t="shared" si="6"/>
        <v/>
      </c>
      <c r="K45" s="58" t="str">
        <f t="shared" si="6"/>
        <v/>
      </c>
      <c r="L45" s="58" t="str">
        <f t="shared" si="6"/>
        <v/>
      </c>
      <c r="M45" s="58" t="str">
        <f t="shared" si="6"/>
        <v/>
      </c>
      <c r="N45" s="58" t="str">
        <f t="shared" si="6"/>
        <v/>
      </c>
      <c r="O45" s="58" t="str">
        <f t="shared" si="6"/>
        <v/>
      </c>
      <c r="P45" s="58" t="str">
        <f t="shared" si="6"/>
        <v/>
      </c>
      <c r="S45"/>
    </row>
    <row r="46" spans="2:19" x14ac:dyDescent="0.25">
      <c r="B46" t="s">
        <v>12</v>
      </c>
      <c r="D46" s="2"/>
      <c r="E46" s="58" t="str">
        <f t="shared" si="6"/>
        <v/>
      </c>
      <c r="F46" s="58" t="str">
        <f t="shared" si="6"/>
        <v/>
      </c>
      <c r="G46" s="58" t="str">
        <f t="shared" si="6"/>
        <v/>
      </c>
      <c r="H46" s="58" t="str">
        <f t="shared" si="6"/>
        <v/>
      </c>
      <c r="I46" s="58" t="str">
        <f t="shared" si="6"/>
        <v/>
      </c>
      <c r="J46" s="58" t="str">
        <f t="shared" si="6"/>
        <v/>
      </c>
      <c r="K46" s="58" t="str">
        <f t="shared" si="6"/>
        <v/>
      </c>
      <c r="L46" s="58" t="str">
        <f t="shared" si="6"/>
        <v/>
      </c>
      <c r="M46" s="58" t="str">
        <f t="shared" si="6"/>
        <v/>
      </c>
      <c r="N46" s="58" t="str">
        <f t="shared" si="6"/>
        <v/>
      </c>
      <c r="O46" s="58" t="str">
        <f t="shared" si="6"/>
        <v/>
      </c>
      <c r="P46" s="58" t="str">
        <f t="shared" si="6"/>
        <v/>
      </c>
      <c r="S46"/>
    </row>
    <row r="47" spans="2:19" x14ac:dyDescent="0.25">
      <c r="B47" t="s">
        <v>13</v>
      </c>
      <c r="D47" s="2"/>
      <c r="E47" s="58" t="str">
        <f t="shared" si="6"/>
        <v/>
      </c>
      <c r="F47" s="58" t="str">
        <f t="shared" si="6"/>
        <v/>
      </c>
      <c r="G47" s="58" t="str">
        <f t="shared" si="6"/>
        <v/>
      </c>
      <c r="H47" s="58" t="str">
        <f t="shared" si="6"/>
        <v/>
      </c>
      <c r="I47" s="58" t="str">
        <f t="shared" si="6"/>
        <v/>
      </c>
      <c r="J47" s="58" t="str">
        <f t="shared" si="6"/>
        <v/>
      </c>
      <c r="K47" s="58" t="str">
        <f t="shared" si="6"/>
        <v/>
      </c>
      <c r="L47" s="58" t="str">
        <f t="shared" si="6"/>
        <v/>
      </c>
      <c r="M47" s="58" t="str">
        <f t="shared" si="6"/>
        <v/>
      </c>
      <c r="N47" s="58" t="str">
        <f t="shared" si="6"/>
        <v/>
      </c>
      <c r="O47" s="58" t="str">
        <f t="shared" si="6"/>
        <v/>
      </c>
      <c r="P47" s="58" t="str">
        <f t="shared" si="6"/>
        <v/>
      </c>
      <c r="S47"/>
    </row>
    <row r="48" spans="2:19" x14ac:dyDescent="0.25">
      <c r="B48" t="s">
        <v>46</v>
      </c>
      <c r="D48" s="2"/>
      <c r="E48" s="58">
        <f>SUM(E45:E47)</f>
        <v>0</v>
      </c>
      <c r="F48" s="58">
        <f t="shared" ref="F48:P48" si="7">SUM(F45:F47)</f>
        <v>0</v>
      </c>
      <c r="G48" s="58">
        <f t="shared" si="7"/>
        <v>0</v>
      </c>
      <c r="H48" s="58">
        <f t="shared" si="7"/>
        <v>0</v>
      </c>
      <c r="I48" s="58">
        <f t="shared" si="7"/>
        <v>0</v>
      </c>
      <c r="J48" s="58">
        <f t="shared" si="7"/>
        <v>0</v>
      </c>
      <c r="K48" s="58">
        <f t="shared" si="7"/>
        <v>0</v>
      </c>
      <c r="L48" s="58">
        <f t="shared" si="7"/>
        <v>0</v>
      </c>
      <c r="M48" s="58">
        <f t="shared" si="7"/>
        <v>0</v>
      </c>
      <c r="N48" s="58">
        <f t="shared" si="7"/>
        <v>0</v>
      </c>
      <c r="O48" s="58">
        <f t="shared" si="7"/>
        <v>0</v>
      </c>
      <c r="P48" s="58">
        <f t="shared" si="7"/>
        <v>0</v>
      </c>
      <c r="S48"/>
    </row>
    <row r="49" spans="2:19" x14ac:dyDescent="0.25">
      <c r="S49"/>
    </row>
    <row r="50" spans="2:19" ht="21" x14ac:dyDescent="0.35">
      <c r="B50" s="59" t="s">
        <v>47</v>
      </c>
      <c r="C50" s="59"/>
      <c r="D50" s="59"/>
      <c r="E50" s="60" t="str">
        <f>IFERROR(E46+E47,"N/A")</f>
        <v>N/A</v>
      </c>
      <c r="F50" s="60" t="str">
        <f t="shared" ref="F50:P50" si="8">IFERROR(F46+F47,"N/A")</f>
        <v>N/A</v>
      </c>
      <c r="G50" s="60" t="str">
        <f t="shared" si="8"/>
        <v>N/A</v>
      </c>
      <c r="H50" s="60" t="str">
        <f t="shared" si="8"/>
        <v>N/A</v>
      </c>
      <c r="I50" s="60" t="str">
        <f t="shared" si="8"/>
        <v>N/A</v>
      </c>
      <c r="J50" s="60" t="str">
        <f t="shared" si="8"/>
        <v>N/A</v>
      </c>
      <c r="K50" s="60" t="str">
        <f t="shared" si="8"/>
        <v>N/A</v>
      </c>
      <c r="L50" s="60" t="str">
        <f t="shared" si="8"/>
        <v>N/A</v>
      </c>
      <c r="M50" s="60" t="str">
        <f t="shared" si="8"/>
        <v>N/A</v>
      </c>
      <c r="N50" s="60" t="str">
        <f t="shared" si="8"/>
        <v>N/A</v>
      </c>
      <c r="O50" s="60" t="str">
        <f t="shared" si="8"/>
        <v>N/A</v>
      </c>
      <c r="P50" s="60" t="str">
        <f t="shared" si="8"/>
        <v>N/A</v>
      </c>
      <c r="S50"/>
    </row>
    <row r="52" spans="2:19" x14ac:dyDescent="0.25">
      <c r="B52" s="2" t="s">
        <v>50</v>
      </c>
      <c r="C52" s="2"/>
      <c r="S52"/>
    </row>
    <row r="53" spans="2:19" x14ac:dyDescent="0.25">
      <c r="B53" t="s">
        <v>11</v>
      </c>
      <c r="D53" s="2"/>
      <c r="E53" s="58">
        <f t="shared" ref="E53:P55" si="9">IFERROR(COUNTIFS(E$5:E$23,$B53,$C$5:$C$23,"=X")/$C$26,"")</f>
        <v>0.83333333333333337</v>
      </c>
      <c r="F53" s="58">
        <f t="shared" si="9"/>
        <v>0.83333333333333337</v>
      </c>
      <c r="G53" s="58">
        <f t="shared" si="9"/>
        <v>0.5</v>
      </c>
      <c r="H53" s="58">
        <f t="shared" si="9"/>
        <v>0.83333333333333337</v>
      </c>
      <c r="I53" s="58">
        <f t="shared" si="9"/>
        <v>0.66666666666666663</v>
      </c>
      <c r="J53" s="58">
        <f t="shared" si="9"/>
        <v>0.66666666666666663</v>
      </c>
      <c r="K53" s="58">
        <f t="shared" si="9"/>
        <v>0.83333333333333337</v>
      </c>
      <c r="L53" s="58">
        <f t="shared" si="9"/>
        <v>0.66666666666666663</v>
      </c>
      <c r="M53" s="58">
        <f t="shared" si="9"/>
        <v>0.5</v>
      </c>
      <c r="N53" s="58">
        <f t="shared" si="9"/>
        <v>0.66666666666666663</v>
      </c>
      <c r="O53" s="58">
        <f t="shared" si="9"/>
        <v>0.66666666666666663</v>
      </c>
      <c r="P53" s="58">
        <f t="shared" si="9"/>
        <v>0.5</v>
      </c>
      <c r="S53"/>
    </row>
    <row r="54" spans="2:19" x14ac:dyDescent="0.25">
      <c r="B54" t="s">
        <v>12</v>
      </c>
      <c r="D54" s="2"/>
      <c r="E54" s="58">
        <f t="shared" si="9"/>
        <v>0</v>
      </c>
      <c r="F54" s="58">
        <f t="shared" si="9"/>
        <v>0.16666666666666666</v>
      </c>
      <c r="G54" s="58">
        <f t="shared" si="9"/>
        <v>0.33333333333333331</v>
      </c>
      <c r="H54" s="58">
        <f t="shared" si="9"/>
        <v>0.16666666666666666</v>
      </c>
      <c r="I54" s="58">
        <f t="shared" si="9"/>
        <v>0.33333333333333331</v>
      </c>
      <c r="J54" s="58">
        <f t="shared" si="9"/>
        <v>0.33333333333333331</v>
      </c>
      <c r="K54" s="58">
        <f t="shared" si="9"/>
        <v>0.16666666666666666</v>
      </c>
      <c r="L54" s="58">
        <f t="shared" si="9"/>
        <v>0.33333333333333331</v>
      </c>
      <c r="M54" s="58">
        <f t="shared" si="9"/>
        <v>0.5</v>
      </c>
      <c r="N54" s="58">
        <f t="shared" si="9"/>
        <v>0.33333333333333331</v>
      </c>
      <c r="O54" s="58">
        <f t="shared" si="9"/>
        <v>0.33333333333333331</v>
      </c>
      <c r="P54" s="58">
        <f t="shared" si="9"/>
        <v>0.5</v>
      </c>
      <c r="S54"/>
    </row>
    <row r="55" spans="2:19" x14ac:dyDescent="0.25">
      <c r="B55" t="s">
        <v>13</v>
      </c>
      <c r="D55" s="2"/>
      <c r="E55" s="58">
        <f t="shared" si="9"/>
        <v>0.16666666666666666</v>
      </c>
      <c r="F55" s="58">
        <f t="shared" si="9"/>
        <v>0</v>
      </c>
      <c r="G55" s="58">
        <f t="shared" si="9"/>
        <v>0.16666666666666666</v>
      </c>
      <c r="H55" s="58">
        <f t="shared" si="9"/>
        <v>0</v>
      </c>
      <c r="I55" s="58">
        <f t="shared" si="9"/>
        <v>0</v>
      </c>
      <c r="J55" s="58">
        <f t="shared" si="9"/>
        <v>0</v>
      </c>
      <c r="K55" s="58">
        <f t="shared" si="9"/>
        <v>0</v>
      </c>
      <c r="L55" s="58">
        <f t="shared" si="9"/>
        <v>0</v>
      </c>
      <c r="M55" s="58">
        <f t="shared" si="9"/>
        <v>0</v>
      </c>
      <c r="N55" s="58">
        <f t="shared" si="9"/>
        <v>0</v>
      </c>
      <c r="O55" s="58">
        <f t="shared" si="9"/>
        <v>0</v>
      </c>
      <c r="P55" s="58">
        <f t="shared" si="9"/>
        <v>0</v>
      </c>
      <c r="S55"/>
    </row>
    <row r="56" spans="2:19" x14ac:dyDescent="0.25">
      <c r="B56" t="s">
        <v>46</v>
      </c>
      <c r="D56" s="2"/>
      <c r="E56" s="58">
        <f>SUM(E53:E55)</f>
        <v>1</v>
      </c>
      <c r="F56" s="58">
        <f t="shared" ref="F56:P56" si="10">SUM(F53:F55)</f>
        <v>1</v>
      </c>
      <c r="G56" s="58">
        <f t="shared" si="10"/>
        <v>0.99999999999999989</v>
      </c>
      <c r="H56" s="58">
        <f t="shared" si="10"/>
        <v>1</v>
      </c>
      <c r="I56" s="58">
        <f t="shared" si="10"/>
        <v>1</v>
      </c>
      <c r="J56" s="58">
        <f t="shared" si="10"/>
        <v>1</v>
      </c>
      <c r="K56" s="58">
        <f t="shared" si="10"/>
        <v>1</v>
      </c>
      <c r="L56" s="58">
        <f t="shared" si="10"/>
        <v>1</v>
      </c>
      <c r="M56" s="58">
        <f t="shared" si="10"/>
        <v>1</v>
      </c>
      <c r="N56" s="58">
        <f t="shared" si="10"/>
        <v>1</v>
      </c>
      <c r="O56" s="58">
        <f t="shared" si="10"/>
        <v>1</v>
      </c>
      <c r="P56" s="58">
        <f t="shared" si="10"/>
        <v>1</v>
      </c>
      <c r="S56"/>
    </row>
    <row r="57" spans="2:19" x14ac:dyDescent="0.25">
      <c r="S57"/>
    </row>
    <row r="58" spans="2:19" ht="21" x14ac:dyDescent="0.35">
      <c r="B58" s="59" t="s">
        <v>47</v>
      </c>
      <c r="C58" s="59"/>
      <c r="D58" s="59"/>
      <c r="E58" s="60">
        <f>IFERROR(E54+E55,"N/A")</f>
        <v>0.16666666666666666</v>
      </c>
      <c r="F58" s="60">
        <f t="shared" ref="F58:P58" si="11">IFERROR(F54+F55,"N/A")</f>
        <v>0.16666666666666666</v>
      </c>
      <c r="G58" s="60">
        <f t="shared" si="11"/>
        <v>0.5</v>
      </c>
      <c r="H58" s="60">
        <f t="shared" si="11"/>
        <v>0.16666666666666666</v>
      </c>
      <c r="I58" s="60">
        <f t="shared" si="11"/>
        <v>0.33333333333333331</v>
      </c>
      <c r="J58" s="60">
        <f t="shared" si="11"/>
        <v>0.33333333333333331</v>
      </c>
      <c r="K58" s="60">
        <f t="shared" si="11"/>
        <v>0.16666666666666666</v>
      </c>
      <c r="L58" s="60">
        <f t="shared" si="11"/>
        <v>0.33333333333333331</v>
      </c>
      <c r="M58" s="60">
        <f t="shared" si="11"/>
        <v>0.5</v>
      </c>
      <c r="N58" s="60">
        <f t="shared" si="11"/>
        <v>0.33333333333333331</v>
      </c>
      <c r="O58" s="60">
        <f t="shared" si="11"/>
        <v>0.33333333333333331</v>
      </c>
      <c r="P58" s="60">
        <f t="shared" si="11"/>
        <v>0.5</v>
      </c>
      <c r="S58"/>
    </row>
  </sheetData>
  <sheetProtection algorithmName="SHA-512" hashValue="zm6RBkZEyfhBJnA97KI5RF7W9rXOKm7R4iVJnR2A1x8Cttg5jJyf/MOnFIfSi1P2b6BHWaIhXwYHZba6+EJ5xw==" saltValue="LqDsjgveNXBr3XahnXDO9A==" spinCount="100000" sheet="1" selectLockedCells="1"/>
  <mergeCells count="4">
    <mergeCell ref="E3:G3"/>
    <mergeCell ref="H3:J3"/>
    <mergeCell ref="K3:M3"/>
    <mergeCell ref="N3:P3"/>
  </mergeCells>
  <dataValidations count="2">
    <dataValidation type="list" allowBlank="1" showInputMessage="1" showErrorMessage="1" sqref="E5:P23" xr:uid="{00000000-0002-0000-0500-000000000000}">
      <formula1>"WTS, EXS, GDS"</formula1>
    </dataValidation>
    <dataValidation type="list" allowBlank="1" showInputMessage="1" showErrorMessage="1" sqref="B5:D23" xr:uid="{00000000-0002-0000-0500-000001000000}">
      <formula1>"X"</formula1>
    </dataValidation>
  </dataValidations>
  <pageMargins left="0.25" right="0.25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8"/>
  <sheetViews>
    <sheetView zoomScale="70" zoomScaleNormal="70" workbookViewId="0">
      <pane xSplit="1" topLeftCell="D1" activePane="topRight" state="frozen"/>
      <selection pane="topRight" activeCell="M17" sqref="M17"/>
    </sheetView>
  </sheetViews>
  <sheetFormatPr defaultColWidth="11" defaultRowHeight="15.75" x14ac:dyDescent="0.25"/>
  <cols>
    <col min="1" max="1" width="28.5" customWidth="1"/>
    <col min="19" max="19" width="11" style="49"/>
  </cols>
  <sheetData>
    <row r="1" spans="1:16" ht="16.5" thickBot="1" x14ac:dyDescent="0.3"/>
    <row r="2" spans="1:16" ht="17.25" thickTop="1" thickBot="1" x14ac:dyDescent="0.3">
      <c r="A2" s="2" t="s">
        <v>26</v>
      </c>
      <c r="B2" s="50" t="str" cm="1">
        <f t="array" aca="1" ref="B2" ca="1">RIGHT(CELL("filename",A1),LEN(CELL("filename",A1))-FIND("]",CELL("filename",A1)))</f>
        <v>Year 6</v>
      </c>
    </row>
    <row r="3" spans="1:16" x14ac:dyDescent="0.25">
      <c r="A3" s="51" t="s">
        <v>27</v>
      </c>
      <c r="B3" s="52" t="s">
        <v>28</v>
      </c>
      <c r="C3" s="52" t="s">
        <v>20</v>
      </c>
      <c r="D3" s="53" t="s">
        <v>29</v>
      </c>
      <c r="E3" s="61" t="s">
        <v>6</v>
      </c>
      <c r="F3" s="62"/>
      <c r="G3" s="63"/>
      <c r="H3" s="61" t="s">
        <v>30</v>
      </c>
      <c r="I3" s="62"/>
      <c r="J3" s="63"/>
      <c r="K3" s="61" t="s">
        <v>8</v>
      </c>
      <c r="L3" s="62"/>
      <c r="M3" s="63"/>
      <c r="N3" s="61" t="s">
        <v>9</v>
      </c>
      <c r="O3" s="62"/>
      <c r="P3" s="63"/>
    </row>
    <row r="4" spans="1:16" ht="16.5" thickBot="1" x14ac:dyDescent="0.3">
      <c r="A4" s="54"/>
      <c r="B4" s="55"/>
      <c r="C4" s="55"/>
      <c r="D4" s="55"/>
      <c r="E4" s="56" t="s">
        <v>0</v>
      </c>
      <c r="F4" s="55" t="s">
        <v>1</v>
      </c>
      <c r="G4" s="57" t="s">
        <v>2</v>
      </c>
      <c r="H4" s="56" t="s">
        <v>0</v>
      </c>
      <c r="I4" s="55" t="s">
        <v>1</v>
      </c>
      <c r="J4" s="57" t="s">
        <v>2</v>
      </c>
      <c r="K4" s="56" t="s">
        <v>0</v>
      </c>
      <c r="L4" s="55" t="s">
        <v>1</v>
      </c>
      <c r="M4" s="57" t="s">
        <v>2</v>
      </c>
      <c r="N4" s="56" t="s">
        <v>0</v>
      </c>
      <c r="O4" s="55" t="s">
        <v>1</v>
      </c>
      <c r="P4" s="57" t="s">
        <v>2</v>
      </c>
    </row>
    <row r="5" spans="1:16" x14ac:dyDescent="0.25">
      <c r="A5" s="8" t="s">
        <v>105</v>
      </c>
      <c r="B5" s="4"/>
      <c r="C5" s="4"/>
      <c r="D5" s="5"/>
      <c r="E5" s="6" t="s">
        <v>12</v>
      </c>
      <c r="F5" s="5" t="s">
        <v>12</v>
      </c>
      <c r="G5" s="7" t="s">
        <v>12</v>
      </c>
      <c r="H5" s="6" t="s">
        <v>12</v>
      </c>
      <c r="I5" s="5" t="s">
        <v>12</v>
      </c>
      <c r="J5" s="7" t="s">
        <v>13</v>
      </c>
      <c r="K5" s="6" t="s">
        <v>13</v>
      </c>
      <c r="L5" s="5" t="s">
        <v>13</v>
      </c>
      <c r="M5" s="7" t="s">
        <v>13</v>
      </c>
      <c r="N5" s="6" t="s">
        <v>13</v>
      </c>
      <c r="O5" s="5" t="s">
        <v>13</v>
      </c>
      <c r="P5" s="7" t="s">
        <v>13</v>
      </c>
    </row>
    <row r="6" spans="1:16" x14ac:dyDescent="0.25">
      <c r="A6" s="8" t="s">
        <v>106</v>
      </c>
      <c r="B6" s="9"/>
      <c r="C6" s="9"/>
      <c r="D6" s="10"/>
      <c r="E6" s="11" t="s">
        <v>13</v>
      </c>
      <c r="F6" s="10" t="s">
        <v>13</v>
      </c>
      <c r="G6" s="12" t="s">
        <v>13</v>
      </c>
      <c r="H6" s="11" t="s">
        <v>12</v>
      </c>
      <c r="I6" s="10" t="s">
        <v>12</v>
      </c>
      <c r="J6" s="12" t="s">
        <v>12</v>
      </c>
      <c r="K6" s="11" t="s">
        <v>12</v>
      </c>
      <c r="L6" s="10" t="s">
        <v>12</v>
      </c>
      <c r="M6" s="12" t="s">
        <v>12</v>
      </c>
      <c r="N6" s="11" t="s">
        <v>12</v>
      </c>
      <c r="O6" s="10" t="s">
        <v>12</v>
      </c>
      <c r="P6" s="12" t="s">
        <v>12</v>
      </c>
    </row>
    <row r="7" spans="1:16" x14ac:dyDescent="0.25">
      <c r="A7" s="8" t="s">
        <v>107</v>
      </c>
      <c r="B7" s="9"/>
      <c r="C7" s="9"/>
      <c r="D7" s="10"/>
      <c r="E7" s="11" t="s">
        <v>12</v>
      </c>
      <c r="F7" s="10" t="s">
        <v>13</v>
      </c>
      <c r="G7" s="12" t="s">
        <v>13</v>
      </c>
      <c r="H7" s="11" t="s">
        <v>11</v>
      </c>
      <c r="I7" s="10" t="s">
        <v>12</v>
      </c>
      <c r="J7" s="12" t="s">
        <v>12</v>
      </c>
      <c r="K7" s="11" t="s">
        <v>12</v>
      </c>
      <c r="L7" s="10" t="s">
        <v>12</v>
      </c>
      <c r="M7" s="12" t="s">
        <v>12</v>
      </c>
      <c r="N7" s="11" t="s">
        <v>12</v>
      </c>
      <c r="O7" s="10" t="s">
        <v>12</v>
      </c>
      <c r="P7" s="12" t="s">
        <v>12</v>
      </c>
    </row>
    <row r="8" spans="1:16" x14ac:dyDescent="0.25">
      <c r="A8" s="8" t="s">
        <v>108</v>
      </c>
      <c r="B8" s="9"/>
      <c r="C8" s="9"/>
      <c r="D8" s="10" t="s">
        <v>32</v>
      </c>
      <c r="E8" s="11" t="s">
        <v>13</v>
      </c>
      <c r="F8" s="10" t="s">
        <v>12</v>
      </c>
      <c r="G8" s="12" t="s">
        <v>13</v>
      </c>
      <c r="H8" s="11" t="s">
        <v>13</v>
      </c>
      <c r="I8" s="10" t="s">
        <v>13</v>
      </c>
      <c r="J8" s="12" t="s">
        <v>13</v>
      </c>
      <c r="K8" s="11" t="s">
        <v>13</v>
      </c>
      <c r="L8" s="10" t="s">
        <v>12</v>
      </c>
      <c r="M8" s="12" t="s">
        <v>12</v>
      </c>
      <c r="N8" s="11" t="s">
        <v>13</v>
      </c>
      <c r="O8" s="10" t="s">
        <v>13</v>
      </c>
      <c r="P8" s="12" t="s">
        <v>13</v>
      </c>
    </row>
    <row r="9" spans="1:16" x14ac:dyDescent="0.25">
      <c r="A9" s="8" t="s">
        <v>109</v>
      </c>
      <c r="B9" s="9"/>
      <c r="C9" s="9"/>
      <c r="D9" s="10"/>
      <c r="E9" s="11" t="s">
        <v>12</v>
      </c>
      <c r="F9" s="10" t="s">
        <v>12</v>
      </c>
      <c r="G9" s="12" t="s">
        <v>12</v>
      </c>
      <c r="H9" s="11" t="s">
        <v>12</v>
      </c>
      <c r="I9" s="10" t="s">
        <v>12</v>
      </c>
      <c r="J9" s="12" t="s">
        <v>12</v>
      </c>
      <c r="K9" s="11" t="s">
        <v>11</v>
      </c>
      <c r="L9" s="10" t="s">
        <v>11</v>
      </c>
      <c r="M9" s="12" t="s">
        <v>11</v>
      </c>
      <c r="N9" s="11" t="s">
        <v>12</v>
      </c>
      <c r="O9" s="10" t="s">
        <v>12</v>
      </c>
      <c r="P9" s="12" t="s">
        <v>12</v>
      </c>
    </row>
    <row r="10" spans="1:16" x14ac:dyDescent="0.25">
      <c r="A10" s="8" t="s">
        <v>110</v>
      </c>
      <c r="B10" s="9"/>
      <c r="C10" s="9" t="s">
        <v>32</v>
      </c>
      <c r="D10" s="10"/>
      <c r="E10" s="11" t="s">
        <v>11</v>
      </c>
      <c r="F10" s="10" t="s">
        <v>11</v>
      </c>
      <c r="G10" s="12" t="s">
        <v>12</v>
      </c>
      <c r="H10" s="11" t="s">
        <v>11</v>
      </c>
      <c r="I10" s="10" t="s">
        <v>11</v>
      </c>
      <c r="J10" s="12" t="s">
        <v>12</v>
      </c>
      <c r="K10" s="11" t="s">
        <v>11</v>
      </c>
      <c r="L10" s="10" t="s">
        <v>11</v>
      </c>
      <c r="M10" s="12" t="s">
        <v>12</v>
      </c>
      <c r="N10" s="11" t="s">
        <v>11</v>
      </c>
      <c r="O10" s="10" t="s">
        <v>12</v>
      </c>
      <c r="P10" s="12" t="s">
        <v>12</v>
      </c>
    </row>
    <row r="11" spans="1:16" x14ac:dyDescent="0.25">
      <c r="A11" s="8" t="s">
        <v>111</v>
      </c>
      <c r="B11" s="9" t="s">
        <v>32</v>
      </c>
      <c r="C11" s="9"/>
      <c r="D11" s="10"/>
      <c r="E11" s="11" t="s">
        <v>13</v>
      </c>
      <c r="F11" s="10" t="s">
        <v>13</v>
      </c>
      <c r="G11" s="12" t="s">
        <v>13</v>
      </c>
      <c r="H11" s="11" t="s">
        <v>13</v>
      </c>
      <c r="I11" s="10" t="s">
        <v>13</v>
      </c>
      <c r="J11" s="12" t="s">
        <v>13</v>
      </c>
      <c r="K11" s="11" t="s">
        <v>13</v>
      </c>
      <c r="L11" s="10" t="s">
        <v>13</v>
      </c>
      <c r="M11" s="12" t="s">
        <v>12</v>
      </c>
      <c r="N11" s="11" t="s">
        <v>13</v>
      </c>
      <c r="O11" s="10" t="s">
        <v>13</v>
      </c>
      <c r="P11" s="12" t="s">
        <v>13</v>
      </c>
    </row>
    <row r="12" spans="1:16" x14ac:dyDescent="0.25">
      <c r="A12" s="8" t="s">
        <v>112</v>
      </c>
      <c r="B12" s="9" t="s">
        <v>32</v>
      </c>
      <c r="C12" s="9"/>
      <c r="D12" s="10"/>
      <c r="E12" s="11" t="s">
        <v>12</v>
      </c>
      <c r="F12" s="10" t="s">
        <v>12</v>
      </c>
      <c r="G12" s="12" t="s">
        <v>12</v>
      </c>
      <c r="H12" s="11" t="s">
        <v>11</v>
      </c>
      <c r="I12" s="10" t="s">
        <v>11</v>
      </c>
      <c r="J12" s="12" t="s">
        <v>11</v>
      </c>
      <c r="K12" s="11" t="s">
        <v>11</v>
      </c>
      <c r="L12" s="10" t="s">
        <v>11</v>
      </c>
      <c r="M12" s="12" t="s">
        <v>11</v>
      </c>
      <c r="N12" s="11" t="s">
        <v>11</v>
      </c>
      <c r="O12" s="10" t="s">
        <v>12</v>
      </c>
      <c r="P12" s="12" t="s">
        <v>12</v>
      </c>
    </row>
    <row r="13" spans="1:16" x14ac:dyDescent="0.25">
      <c r="A13" s="8" t="s">
        <v>113</v>
      </c>
      <c r="B13" s="9"/>
      <c r="C13" s="9" t="s">
        <v>32</v>
      </c>
      <c r="D13" s="13"/>
      <c r="E13" s="11" t="s">
        <v>12</v>
      </c>
      <c r="F13" s="10" t="s">
        <v>12</v>
      </c>
      <c r="G13" s="12" t="s">
        <v>13</v>
      </c>
      <c r="H13" s="11" t="s">
        <v>11</v>
      </c>
      <c r="I13" s="10" t="s">
        <v>11</v>
      </c>
      <c r="J13" s="12" t="s">
        <v>11</v>
      </c>
      <c r="K13" s="11" t="s">
        <v>11</v>
      </c>
      <c r="L13" s="10" t="s">
        <v>11</v>
      </c>
      <c r="M13" s="12" t="s">
        <v>12</v>
      </c>
      <c r="N13" s="11" t="s">
        <v>11</v>
      </c>
      <c r="O13" s="10" t="s">
        <v>11</v>
      </c>
      <c r="P13" s="12" t="s">
        <v>11</v>
      </c>
    </row>
    <row r="14" spans="1:16" x14ac:dyDescent="0.25">
      <c r="A14" s="8" t="s">
        <v>114</v>
      </c>
      <c r="B14" s="14"/>
      <c r="C14" s="9"/>
      <c r="D14" s="13"/>
      <c r="E14" s="11" t="s">
        <v>13</v>
      </c>
      <c r="F14" s="10" t="s">
        <v>12</v>
      </c>
      <c r="G14" s="12" t="s">
        <v>12</v>
      </c>
      <c r="H14" s="11" t="s">
        <v>12</v>
      </c>
      <c r="I14" s="10" t="s">
        <v>12</v>
      </c>
      <c r="J14" s="12" t="s">
        <v>12</v>
      </c>
      <c r="K14" s="11" t="s">
        <v>13</v>
      </c>
      <c r="L14" s="10" t="s">
        <v>13</v>
      </c>
      <c r="M14" s="12" t="s">
        <v>12</v>
      </c>
      <c r="N14" s="11" t="s">
        <v>12</v>
      </c>
      <c r="O14" s="10" t="s">
        <v>13</v>
      </c>
      <c r="P14" s="12" t="s">
        <v>12</v>
      </c>
    </row>
    <row r="15" spans="1:16" x14ac:dyDescent="0.25">
      <c r="A15" s="8" t="s">
        <v>115</v>
      </c>
      <c r="B15" s="14"/>
      <c r="C15" s="9"/>
      <c r="D15" s="13"/>
      <c r="E15" s="11" t="s">
        <v>12</v>
      </c>
      <c r="F15" s="10" t="s">
        <v>12</v>
      </c>
      <c r="G15" s="12" t="s">
        <v>13</v>
      </c>
      <c r="H15" s="11" t="s">
        <v>12</v>
      </c>
      <c r="I15" s="10" t="s">
        <v>12</v>
      </c>
      <c r="J15" s="12" t="s">
        <v>12</v>
      </c>
      <c r="K15" s="11" t="s">
        <v>12</v>
      </c>
      <c r="L15" s="10" t="s">
        <v>13</v>
      </c>
      <c r="M15" s="12" t="s">
        <v>13</v>
      </c>
      <c r="N15" s="11" t="s">
        <v>12</v>
      </c>
      <c r="O15" s="10" t="s">
        <v>13</v>
      </c>
      <c r="P15" s="12" t="s">
        <v>13</v>
      </c>
    </row>
    <row r="16" spans="1:16" x14ac:dyDescent="0.25">
      <c r="A16" s="8" t="s">
        <v>116</v>
      </c>
      <c r="B16" s="14"/>
      <c r="C16" s="9" t="s">
        <v>32</v>
      </c>
      <c r="D16" s="13"/>
      <c r="E16" s="11" t="s">
        <v>12</v>
      </c>
      <c r="F16" s="10" t="s">
        <v>12</v>
      </c>
      <c r="G16" s="12" t="s">
        <v>12</v>
      </c>
      <c r="H16" s="11" t="s">
        <v>12</v>
      </c>
      <c r="I16" s="10" t="s">
        <v>12</v>
      </c>
      <c r="J16" s="12" t="s">
        <v>12</v>
      </c>
      <c r="K16" s="11" t="s">
        <v>12</v>
      </c>
      <c r="L16" s="10" t="s">
        <v>12</v>
      </c>
      <c r="M16" s="12" t="s">
        <v>12</v>
      </c>
      <c r="N16" s="11" t="s">
        <v>12</v>
      </c>
      <c r="O16" s="10" t="s">
        <v>12</v>
      </c>
      <c r="P16" s="12" t="s">
        <v>12</v>
      </c>
    </row>
    <row r="17" spans="1:16" x14ac:dyDescent="0.25">
      <c r="A17" s="8" t="s">
        <v>117</v>
      </c>
      <c r="B17" s="14"/>
      <c r="C17" s="9"/>
      <c r="D17" s="13"/>
      <c r="E17" s="11" t="s">
        <v>12</v>
      </c>
      <c r="F17" s="10" t="s">
        <v>12</v>
      </c>
      <c r="G17" s="12" t="s">
        <v>12</v>
      </c>
      <c r="H17" s="11" t="s">
        <v>12</v>
      </c>
      <c r="I17" s="10" t="s">
        <v>12</v>
      </c>
      <c r="J17" s="12" t="s">
        <v>12</v>
      </c>
      <c r="K17" s="11" t="s">
        <v>12</v>
      </c>
      <c r="L17" s="10" t="s">
        <v>12</v>
      </c>
      <c r="M17" s="12" t="s">
        <v>12</v>
      </c>
      <c r="N17" s="11" t="s">
        <v>12</v>
      </c>
      <c r="O17" s="10" t="s">
        <v>12</v>
      </c>
      <c r="P17" s="12" t="s">
        <v>13</v>
      </c>
    </row>
    <row r="18" spans="1:16" x14ac:dyDescent="0.25">
      <c r="A18" s="8"/>
      <c r="B18" s="14"/>
      <c r="C18" s="9"/>
      <c r="D18" s="13"/>
      <c r="E18" s="11"/>
      <c r="F18" s="10"/>
      <c r="G18" s="12"/>
      <c r="H18" s="11"/>
      <c r="I18" s="10"/>
      <c r="J18" s="12"/>
      <c r="K18" s="11"/>
      <c r="L18" s="10"/>
      <c r="M18" s="12"/>
      <c r="N18" s="11"/>
      <c r="O18" s="10"/>
      <c r="P18" s="12"/>
    </row>
    <row r="19" spans="1:16" x14ac:dyDescent="0.25">
      <c r="A19" s="8"/>
      <c r="B19" s="14"/>
      <c r="C19" s="9"/>
      <c r="D19" s="13"/>
      <c r="E19" s="11"/>
      <c r="F19" s="10"/>
      <c r="G19" s="12"/>
      <c r="H19" s="11"/>
      <c r="I19" s="10"/>
      <c r="J19" s="12"/>
      <c r="K19" s="11"/>
      <c r="L19" s="10"/>
      <c r="M19" s="12"/>
      <c r="N19" s="11"/>
      <c r="O19" s="10"/>
      <c r="P19" s="12"/>
    </row>
    <row r="20" spans="1:16" x14ac:dyDescent="0.25">
      <c r="A20" s="15"/>
      <c r="B20" s="16"/>
      <c r="C20" s="9"/>
      <c r="D20" s="13"/>
      <c r="E20" s="11"/>
      <c r="F20" s="10"/>
      <c r="G20" s="12"/>
      <c r="H20" s="11"/>
      <c r="I20" s="10"/>
      <c r="J20" s="12"/>
      <c r="K20" s="11"/>
      <c r="L20" s="10"/>
      <c r="M20" s="12"/>
      <c r="N20" s="11"/>
      <c r="O20" s="10"/>
      <c r="P20" s="12"/>
    </row>
    <row r="21" spans="1:16" x14ac:dyDescent="0.25">
      <c r="A21" s="17"/>
      <c r="B21" s="16"/>
      <c r="C21" s="9"/>
      <c r="D21" s="13"/>
      <c r="E21" s="11"/>
      <c r="F21" s="10"/>
      <c r="G21" s="12"/>
      <c r="H21" s="11"/>
      <c r="I21" s="10"/>
      <c r="J21" s="12"/>
      <c r="K21" s="11"/>
      <c r="L21" s="10"/>
      <c r="M21" s="12"/>
      <c r="N21" s="11"/>
      <c r="O21" s="10"/>
      <c r="P21" s="12"/>
    </row>
    <row r="22" spans="1:16" x14ac:dyDescent="0.25">
      <c r="A22" s="8"/>
      <c r="B22" s="14"/>
      <c r="C22" s="9"/>
      <c r="D22" s="13"/>
      <c r="E22" s="11"/>
      <c r="F22" s="10"/>
      <c r="G22" s="12"/>
      <c r="H22" s="11"/>
      <c r="I22" s="10"/>
      <c r="J22" s="12"/>
      <c r="K22" s="11"/>
      <c r="L22" s="10"/>
      <c r="M22" s="12"/>
      <c r="N22" s="11"/>
      <c r="O22" s="10"/>
      <c r="P22" s="12"/>
    </row>
    <row r="23" spans="1:16" ht="16.5" thickBot="1" x14ac:dyDescent="0.3">
      <c r="A23" s="18"/>
      <c r="B23" s="19"/>
      <c r="C23" s="19"/>
      <c r="D23" s="20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</row>
    <row r="25" spans="1:16" x14ac:dyDescent="0.25">
      <c r="A25" s="2" t="s">
        <v>42</v>
      </c>
      <c r="B25" s="2" t="s">
        <v>43</v>
      </c>
      <c r="C25" s="2" t="s">
        <v>44</v>
      </c>
      <c r="D25" s="2" t="s">
        <v>45</v>
      </c>
    </row>
    <row r="26" spans="1:16" x14ac:dyDescent="0.25">
      <c r="A26">
        <f>COUNTA(A5:A23)</f>
        <v>13</v>
      </c>
      <c r="B26">
        <f>COUNTA(B5:B23)</f>
        <v>2</v>
      </c>
      <c r="C26">
        <f>COUNTA(C5:C23)</f>
        <v>3</v>
      </c>
      <c r="D26">
        <f>COUNTA(D5:D23)</f>
        <v>1</v>
      </c>
    </row>
    <row r="28" spans="1:16" x14ac:dyDescent="0.25">
      <c r="B28" s="2" t="s">
        <v>11</v>
      </c>
      <c r="C28" s="2"/>
      <c r="E28" s="58">
        <f>IFERROR(COUNTIFS(E$5:E$23,$B28)/$A$26,"")</f>
        <v>7.6923076923076927E-2</v>
      </c>
      <c r="F28" s="58">
        <f t="shared" ref="F28:P28" si="0">IFERROR(COUNTIFS(F$5:F$23,$B28)/$A$26,"")</f>
        <v>7.6923076923076927E-2</v>
      </c>
      <c r="G28" s="58">
        <f t="shared" si="0"/>
        <v>0</v>
      </c>
      <c r="H28" s="58">
        <f t="shared" si="0"/>
        <v>0.30769230769230771</v>
      </c>
      <c r="I28" s="58">
        <f t="shared" si="0"/>
        <v>0.23076923076923078</v>
      </c>
      <c r="J28" s="58">
        <f t="shared" si="0"/>
        <v>0.15384615384615385</v>
      </c>
      <c r="K28" s="58">
        <f t="shared" si="0"/>
        <v>0.30769230769230771</v>
      </c>
      <c r="L28" s="58">
        <f t="shared" si="0"/>
        <v>0.30769230769230771</v>
      </c>
      <c r="M28" s="58">
        <f t="shared" si="0"/>
        <v>0.15384615384615385</v>
      </c>
      <c r="N28" s="58">
        <f t="shared" si="0"/>
        <v>0.23076923076923078</v>
      </c>
      <c r="O28" s="58">
        <f t="shared" si="0"/>
        <v>7.6923076923076927E-2</v>
      </c>
      <c r="P28" s="58">
        <f t="shared" si="0"/>
        <v>7.6923076923076927E-2</v>
      </c>
    </row>
    <row r="29" spans="1:16" x14ac:dyDescent="0.25">
      <c r="B29" s="2" t="s">
        <v>12</v>
      </c>
      <c r="C29" s="2"/>
      <c r="D29" s="2"/>
      <c r="E29" s="58">
        <f t="shared" ref="E29:P30" si="1">IFERROR(COUNTIFS(E$5:E$23,$B29)/$A$26,"")</f>
        <v>0.61538461538461542</v>
      </c>
      <c r="F29" s="58">
        <f t="shared" si="1"/>
        <v>0.69230769230769229</v>
      </c>
      <c r="G29" s="58">
        <f t="shared" si="1"/>
        <v>0.53846153846153844</v>
      </c>
      <c r="H29" s="58">
        <f t="shared" si="1"/>
        <v>0.53846153846153844</v>
      </c>
      <c r="I29" s="58">
        <f t="shared" si="1"/>
        <v>0.61538461538461542</v>
      </c>
      <c r="J29" s="58">
        <f t="shared" si="1"/>
        <v>0.61538461538461542</v>
      </c>
      <c r="K29" s="58">
        <f t="shared" si="1"/>
        <v>0.38461538461538464</v>
      </c>
      <c r="L29" s="58">
        <f t="shared" si="1"/>
        <v>0.38461538461538464</v>
      </c>
      <c r="M29" s="58">
        <f t="shared" si="1"/>
        <v>0.69230769230769229</v>
      </c>
      <c r="N29" s="58">
        <f t="shared" si="1"/>
        <v>0.53846153846153844</v>
      </c>
      <c r="O29" s="58">
        <f t="shared" si="1"/>
        <v>0.53846153846153844</v>
      </c>
      <c r="P29" s="58">
        <f t="shared" si="1"/>
        <v>0.53846153846153844</v>
      </c>
    </row>
    <row r="30" spans="1:16" x14ac:dyDescent="0.25">
      <c r="B30" s="2" t="s">
        <v>13</v>
      </c>
      <c r="C30" s="2"/>
      <c r="D30" s="2"/>
      <c r="E30" s="58">
        <f t="shared" si="1"/>
        <v>0.30769230769230771</v>
      </c>
      <c r="F30" s="58">
        <f t="shared" si="1"/>
        <v>0.23076923076923078</v>
      </c>
      <c r="G30" s="58">
        <f t="shared" si="1"/>
        <v>0.46153846153846156</v>
      </c>
      <c r="H30" s="58">
        <f t="shared" si="1"/>
        <v>0.15384615384615385</v>
      </c>
      <c r="I30" s="58">
        <f t="shared" si="1"/>
        <v>0.15384615384615385</v>
      </c>
      <c r="J30" s="58">
        <f t="shared" si="1"/>
        <v>0.23076923076923078</v>
      </c>
      <c r="K30" s="58">
        <f t="shared" si="1"/>
        <v>0.30769230769230771</v>
      </c>
      <c r="L30" s="58">
        <f t="shared" si="1"/>
        <v>0.30769230769230771</v>
      </c>
      <c r="M30" s="58">
        <f t="shared" si="1"/>
        <v>0.15384615384615385</v>
      </c>
      <c r="N30" s="58">
        <f t="shared" si="1"/>
        <v>0.23076923076923078</v>
      </c>
      <c r="O30" s="58">
        <f t="shared" si="1"/>
        <v>0.38461538461538464</v>
      </c>
      <c r="P30" s="58">
        <f t="shared" si="1"/>
        <v>0.38461538461538464</v>
      </c>
    </row>
    <row r="31" spans="1:16" x14ac:dyDescent="0.25">
      <c r="B31" s="2" t="s">
        <v>46</v>
      </c>
      <c r="C31" s="2"/>
      <c r="D31" s="2"/>
      <c r="E31" s="58">
        <f>SUM(E28:E30)</f>
        <v>1</v>
      </c>
      <c r="F31" s="58">
        <f t="shared" ref="F31:P31" si="2">SUM(F28:F30)</f>
        <v>1</v>
      </c>
      <c r="G31" s="58">
        <f t="shared" si="2"/>
        <v>1</v>
      </c>
      <c r="H31" s="58">
        <f t="shared" si="2"/>
        <v>1</v>
      </c>
      <c r="I31" s="58">
        <f t="shared" si="2"/>
        <v>1</v>
      </c>
      <c r="J31" s="58">
        <f t="shared" si="2"/>
        <v>1</v>
      </c>
      <c r="K31" s="58">
        <f t="shared" si="2"/>
        <v>1</v>
      </c>
      <c r="L31" s="58">
        <f t="shared" si="2"/>
        <v>1</v>
      </c>
      <c r="M31" s="58">
        <f t="shared" si="2"/>
        <v>1</v>
      </c>
      <c r="N31" s="58">
        <f t="shared" si="2"/>
        <v>1</v>
      </c>
      <c r="O31" s="58">
        <f t="shared" si="2"/>
        <v>1</v>
      </c>
      <c r="P31" s="58">
        <f t="shared" si="2"/>
        <v>1</v>
      </c>
    </row>
    <row r="32" spans="1:16" x14ac:dyDescent="0.25">
      <c r="B32" s="2"/>
      <c r="C32" s="2"/>
      <c r="D32" s="2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2:19" ht="21" x14ac:dyDescent="0.35">
      <c r="B33" s="59" t="s">
        <v>47</v>
      </c>
      <c r="C33" s="59"/>
      <c r="D33" s="2"/>
      <c r="E33" s="60">
        <f>IFERROR(E29+E30,"N/A")</f>
        <v>0.92307692307692313</v>
      </c>
      <c r="F33" s="60">
        <f t="shared" ref="F33:P33" si="3">IFERROR(F29+F30,"N/A")</f>
        <v>0.92307692307692313</v>
      </c>
      <c r="G33" s="60">
        <f t="shared" si="3"/>
        <v>1</v>
      </c>
      <c r="H33" s="60">
        <f t="shared" si="3"/>
        <v>0.69230769230769229</v>
      </c>
      <c r="I33" s="60">
        <f t="shared" si="3"/>
        <v>0.76923076923076927</v>
      </c>
      <c r="J33" s="60">
        <f t="shared" si="3"/>
        <v>0.84615384615384626</v>
      </c>
      <c r="K33" s="60">
        <f t="shared" si="3"/>
        <v>0.69230769230769229</v>
      </c>
      <c r="L33" s="60">
        <f t="shared" si="3"/>
        <v>0.69230769230769229</v>
      </c>
      <c r="M33" s="60">
        <f t="shared" si="3"/>
        <v>0.84615384615384615</v>
      </c>
      <c r="N33" s="60">
        <f t="shared" si="3"/>
        <v>0.76923076923076916</v>
      </c>
      <c r="O33" s="60">
        <f t="shared" si="3"/>
        <v>0.92307692307692313</v>
      </c>
      <c r="P33" s="60">
        <f t="shared" si="3"/>
        <v>0.92307692307692313</v>
      </c>
    </row>
    <row r="34" spans="2:19" ht="21" x14ac:dyDescent="0.35">
      <c r="B34" s="2"/>
      <c r="C34" s="2"/>
      <c r="D34" s="59"/>
    </row>
    <row r="35" spans="2:19" x14ac:dyDescent="0.25">
      <c r="B35" s="2" t="s">
        <v>48</v>
      </c>
      <c r="C35" s="2"/>
      <c r="D35" s="2"/>
    </row>
    <row r="36" spans="2:19" x14ac:dyDescent="0.25">
      <c r="B36" s="2" t="s">
        <v>11</v>
      </c>
      <c r="C36" s="2"/>
      <c r="D36" s="2"/>
      <c r="E36" s="58">
        <f t="shared" ref="E36:P38" si="4">IFERROR(COUNTIFS(E$5:E$23,$B36,$B$5:$B$23,"=X")/$B$26,"")</f>
        <v>0</v>
      </c>
      <c r="F36" s="58">
        <f t="shared" si="4"/>
        <v>0</v>
      </c>
      <c r="G36" s="58">
        <f t="shared" si="4"/>
        <v>0</v>
      </c>
      <c r="H36" s="58">
        <f t="shared" si="4"/>
        <v>0.5</v>
      </c>
      <c r="I36" s="58">
        <f t="shared" si="4"/>
        <v>0.5</v>
      </c>
      <c r="J36" s="58">
        <f t="shared" si="4"/>
        <v>0.5</v>
      </c>
      <c r="K36" s="58">
        <f t="shared" si="4"/>
        <v>0.5</v>
      </c>
      <c r="L36" s="58">
        <f t="shared" si="4"/>
        <v>0.5</v>
      </c>
      <c r="M36" s="58">
        <f t="shared" si="4"/>
        <v>0.5</v>
      </c>
      <c r="N36" s="58">
        <f t="shared" si="4"/>
        <v>0.5</v>
      </c>
      <c r="O36" s="58">
        <f t="shared" si="4"/>
        <v>0</v>
      </c>
      <c r="P36" s="58">
        <f t="shared" si="4"/>
        <v>0</v>
      </c>
    </row>
    <row r="37" spans="2:19" x14ac:dyDescent="0.25">
      <c r="B37" s="2" t="s">
        <v>12</v>
      </c>
      <c r="C37" s="2"/>
      <c r="D37" s="2"/>
      <c r="E37" s="58">
        <f t="shared" si="4"/>
        <v>0.5</v>
      </c>
      <c r="F37" s="58">
        <f t="shared" si="4"/>
        <v>0.5</v>
      </c>
      <c r="G37" s="58">
        <f t="shared" si="4"/>
        <v>0.5</v>
      </c>
      <c r="H37" s="58">
        <f t="shared" si="4"/>
        <v>0</v>
      </c>
      <c r="I37" s="58">
        <f t="shared" si="4"/>
        <v>0</v>
      </c>
      <c r="J37" s="58">
        <f t="shared" si="4"/>
        <v>0</v>
      </c>
      <c r="K37" s="58">
        <f t="shared" si="4"/>
        <v>0</v>
      </c>
      <c r="L37" s="58">
        <f t="shared" si="4"/>
        <v>0</v>
      </c>
      <c r="M37" s="58">
        <f t="shared" si="4"/>
        <v>0.5</v>
      </c>
      <c r="N37" s="58">
        <f t="shared" si="4"/>
        <v>0</v>
      </c>
      <c r="O37" s="58">
        <f t="shared" si="4"/>
        <v>0.5</v>
      </c>
      <c r="P37" s="58">
        <f t="shared" si="4"/>
        <v>0.5</v>
      </c>
    </row>
    <row r="38" spans="2:19" x14ac:dyDescent="0.25">
      <c r="B38" s="2" t="s">
        <v>13</v>
      </c>
      <c r="C38" s="2"/>
      <c r="D38" s="2"/>
      <c r="E38" s="58">
        <f t="shared" si="4"/>
        <v>0.5</v>
      </c>
      <c r="F38" s="58">
        <f t="shared" si="4"/>
        <v>0.5</v>
      </c>
      <c r="G38" s="58">
        <f t="shared" si="4"/>
        <v>0.5</v>
      </c>
      <c r="H38" s="58">
        <f t="shared" si="4"/>
        <v>0.5</v>
      </c>
      <c r="I38" s="58">
        <f t="shared" si="4"/>
        <v>0.5</v>
      </c>
      <c r="J38" s="58">
        <f t="shared" si="4"/>
        <v>0.5</v>
      </c>
      <c r="K38" s="58">
        <f t="shared" si="4"/>
        <v>0.5</v>
      </c>
      <c r="L38" s="58">
        <f t="shared" si="4"/>
        <v>0.5</v>
      </c>
      <c r="M38" s="58">
        <f t="shared" si="4"/>
        <v>0</v>
      </c>
      <c r="N38" s="58">
        <f t="shared" si="4"/>
        <v>0.5</v>
      </c>
      <c r="O38" s="58">
        <f t="shared" si="4"/>
        <v>0.5</v>
      </c>
      <c r="P38" s="58">
        <f t="shared" si="4"/>
        <v>0.5</v>
      </c>
    </row>
    <row r="39" spans="2:19" x14ac:dyDescent="0.25">
      <c r="B39" s="2" t="s">
        <v>46</v>
      </c>
      <c r="C39" s="2"/>
      <c r="D39" s="2"/>
      <c r="E39" s="58">
        <f>SUM(E36:E38)</f>
        <v>1</v>
      </c>
      <c r="F39" s="58">
        <f t="shared" ref="F39:P39" si="5">SUM(F36:F38)</f>
        <v>1</v>
      </c>
      <c r="G39" s="58">
        <f t="shared" si="5"/>
        <v>1</v>
      </c>
      <c r="H39" s="58">
        <f t="shared" si="5"/>
        <v>1</v>
      </c>
      <c r="I39" s="58">
        <f t="shared" si="5"/>
        <v>1</v>
      </c>
      <c r="J39" s="58">
        <f t="shared" si="5"/>
        <v>1</v>
      </c>
      <c r="K39" s="58">
        <f t="shared" si="5"/>
        <v>1</v>
      </c>
      <c r="L39" s="58">
        <f t="shared" si="5"/>
        <v>1</v>
      </c>
      <c r="M39" s="58">
        <f t="shared" si="5"/>
        <v>1</v>
      </c>
      <c r="N39" s="58">
        <f t="shared" si="5"/>
        <v>1</v>
      </c>
      <c r="O39" s="58">
        <f t="shared" si="5"/>
        <v>1</v>
      </c>
      <c r="P39" s="58">
        <f t="shared" si="5"/>
        <v>1</v>
      </c>
    </row>
    <row r="40" spans="2:19" x14ac:dyDescent="0.25">
      <c r="D40" s="2"/>
    </row>
    <row r="41" spans="2:19" ht="21" x14ac:dyDescent="0.35">
      <c r="B41" s="59" t="s">
        <v>47</v>
      </c>
      <c r="C41" s="59"/>
      <c r="E41" s="60">
        <f>IFERROR(E37+E38,"N/A")</f>
        <v>1</v>
      </c>
      <c r="F41" s="60">
        <f t="shared" ref="F41:P41" si="6">IFERROR(F37+F38,"N/A")</f>
        <v>1</v>
      </c>
      <c r="G41" s="60">
        <f t="shared" si="6"/>
        <v>1</v>
      </c>
      <c r="H41" s="60">
        <f t="shared" si="6"/>
        <v>0.5</v>
      </c>
      <c r="I41" s="60">
        <f t="shared" si="6"/>
        <v>0.5</v>
      </c>
      <c r="J41" s="60">
        <f t="shared" si="6"/>
        <v>0.5</v>
      </c>
      <c r="K41" s="60">
        <f t="shared" si="6"/>
        <v>0.5</v>
      </c>
      <c r="L41" s="60">
        <f t="shared" si="6"/>
        <v>0.5</v>
      </c>
      <c r="M41" s="60">
        <f t="shared" si="6"/>
        <v>0.5</v>
      </c>
      <c r="N41" s="60">
        <f t="shared" si="6"/>
        <v>0.5</v>
      </c>
      <c r="O41" s="60">
        <f t="shared" si="6"/>
        <v>1</v>
      </c>
      <c r="P41" s="60">
        <f t="shared" si="6"/>
        <v>1</v>
      </c>
    </row>
    <row r="42" spans="2:19" ht="21" x14ac:dyDescent="0.35">
      <c r="D42" s="59"/>
    </row>
    <row r="44" spans="2:19" x14ac:dyDescent="0.25">
      <c r="B44" s="2" t="s">
        <v>49</v>
      </c>
      <c r="C44" s="2"/>
      <c r="S44"/>
    </row>
    <row r="45" spans="2:19" x14ac:dyDescent="0.25">
      <c r="B45" t="s">
        <v>11</v>
      </c>
      <c r="D45" s="2"/>
      <c r="E45" s="58">
        <f>IFERROR(COUNTIFS(E$5:E$23,$B45,$D$5:$D$23,"=X")/$D$26,"")</f>
        <v>0</v>
      </c>
      <c r="F45" s="58">
        <f t="shared" ref="F45:P47" si="7">IFERROR(COUNTIFS(F$5:F$23,$B45,$D$5:$D$23,"=X")/$D$26,"")</f>
        <v>0</v>
      </c>
      <c r="G45" s="58">
        <f t="shared" si="7"/>
        <v>0</v>
      </c>
      <c r="H45" s="58">
        <f t="shared" si="7"/>
        <v>0</v>
      </c>
      <c r="I45" s="58">
        <f t="shared" si="7"/>
        <v>0</v>
      </c>
      <c r="J45" s="58">
        <f t="shared" si="7"/>
        <v>0</v>
      </c>
      <c r="K45" s="58">
        <f t="shared" si="7"/>
        <v>0</v>
      </c>
      <c r="L45" s="58">
        <f t="shared" si="7"/>
        <v>0</v>
      </c>
      <c r="M45" s="58">
        <f t="shared" si="7"/>
        <v>0</v>
      </c>
      <c r="N45" s="58">
        <f t="shared" si="7"/>
        <v>0</v>
      </c>
      <c r="O45" s="58">
        <f t="shared" si="7"/>
        <v>0</v>
      </c>
      <c r="P45" s="58">
        <f t="shared" si="7"/>
        <v>0</v>
      </c>
      <c r="S45"/>
    </row>
    <row r="46" spans="2:19" x14ac:dyDescent="0.25">
      <c r="B46" t="s">
        <v>12</v>
      </c>
      <c r="D46" s="2"/>
      <c r="E46" s="58">
        <f t="shared" ref="E46:E47" si="8">IFERROR(COUNTIFS(E$5:E$23,$B46,$D$5:$D$23,"=X")/$D$26,"")</f>
        <v>0</v>
      </c>
      <c r="F46" s="58">
        <f t="shared" si="7"/>
        <v>1</v>
      </c>
      <c r="G46" s="58">
        <f t="shared" si="7"/>
        <v>0</v>
      </c>
      <c r="H46" s="58">
        <f t="shared" si="7"/>
        <v>0</v>
      </c>
      <c r="I46" s="58">
        <f t="shared" si="7"/>
        <v>0</v>
      </c>
      <c r="J46" s="58">
        <f t="shared" si="7"/>
        <v>0</v>
      </c>
      <c r="K46" s="58">
        <f t="shared" si="7"/>
        <v>0</v>
      </c>
      <c r="L46" s="58">
        <f t="shared" si="7"/>
        <v>1</v>
      </c>
      <c r="M46" s="58">
        <f t="shared" si="7"/>
        <v>1</v>
      </c>
      <c r="N46" s="58">
        <f t="shared" si="7"/>
        <v>0</v>
      </c>
      <c r="O46" s="58">
        <f t="shared" si="7"/>
        <v>0</v>
      </c>
      <c r="P46" s="58">
        <f t="shared" si="7"/>
        <v>0</v>
      </c>
      <c r="S46"/>
    </row>
    <row r="47" spans="2:19" x14ac:dyDescent="0.25">
      <c r="B47" t="s">
        <v>13</v>
      </c>
      <c r="D47" s="2"/>
      <c r="E47" s="58">
        <f t="shared" si="8"/>
        <v>1</v>
      </c>
      <c r="F47" s="58">
        <f t="shared" si="7"/>
        <v>0</v>
      </c>
      <c r="G47" s="58">
        <f t="shared" si="7"/>
        <v>1</v>
      </c>
      <c r="H47" s="58">
        <f t="shared" si="7"/>
        <v>1</v>
      </c>
      <c r="I47" s="58">
        <f t="shared" si="7"/>
        <v>1</v>
      </c>
      <c r="J47" s="58">
        <f t="shared" si="7"/>
        <v>1</v>
      </c>
      <c r="K47" s="58">
        <f t="shared" si="7"/>
        <v>1</v>
      </c>
      <c r="L47" s="58">
        <f t="shared" si="7"/>
        <v>0</v>
      </c>
      <c r="M47" s="58">
        <f t="shared" si="7"/>
        <v>0</v>
      </c>
      <c r="N47" s="58">
        <f t="shared" si="7"/>
        <v>1</v>
      </c>
      <c r="O47" s="58">
        <f t="shared" si="7"/>
        <v>1</v>
      </c>
      <c r="P47" s="58">
        <f t="shared" si="7"/>
        <v>1</v>
      </c>
      <c r="S47"/>
    </row>
    <row r="48" spans="2:19" x14ac:dyDescent="0.25">
      <c r="B48" t="s">
        <v>46</v>
      </c>
      <c r="D48" s="2"/>
      <c r="E48" s="58">
        <f>SUM(E45:E47)</f>
        <v>1</v>
      </c>
      <c r="F48" s="58">
        <f t="shared" ref="F48:P48" si="9">SUM(F45:F47)</f>
        <v>1</v>
      </c>
      <c r="G48" s="58">
        <f t="shared" si="9"/>
        <v>1</v>
      </c>
      <c r="H48" s="58">
        <f t="shared" si="9"/>
        <v>1</v>
      </c>
      <c r="I48" s="58">
        <f t="shared" si="9"/>
        <v>1</v>
      </c>
      <c r="J48" s="58">
        <f t="shared" si="9"/>
        <v>1</v>
      </c>
      <c r="K48" s="58">
        <f t="shared" si="9"/>
        <v>1</v>
      </c>
      <c r="L48" s="58">
        <f t="shared" si="9"/>
        <v>1</v>
      </c>
      <c r="M48" s="58">
        <f t="shared" si="9"/>
        <v>1</v>
      </c>
      <c r="N48" s="58">
        <f t="shared" si="9"/>
        <v>1</v>
      </c>
      <c r="O48" s="58">
        <f t="shared" si="9"/>
        <v>1</v>
      </c>
      <c r="P48" s="58">
        <f t="shared" si="9"/>
        <v>1</v>
      </c>
      <c r="S48"/>
    </row>
    <row r="49" spans="2:19" x14ac:dyDescent="0.25">
      <c r="S49"/>
    </row>
    <row r="50" spans="2:19" ht="21" x14ac:dyDescent="0.35">
      <c r="B50" s="59" t="s">
        <v>47</v>
      </c>
      <c r="C50" s="59"/>
      <c r="D50" s="59"/>
      <c r="E50" s="60">
        <f>IFERROR(E46+E47,"N/A")</f>
        <v>1</v>
      </c>
      <c r="F50" s="60">
        <f t="shared" ref="F50:P50" si="10">IFERROR(F46+F47,"N/A")</f>
        <v>1</v>
      </c>
      <c r="G50" s="60">
        <f t="shared" si="10"/>
        <v>1</v>
      </c>
      <c r="H50" s="60">
        <f t="shared" si="10"/>
        <v>1</v>
      </c>
      <c r="I50" s="60">
        <f t="shared" si="10"/>
        <v>1</v>
      </c>
      <c r="J50" s="60">
        <f t="shared" si="10"/>
        <v>1</v>
      </c>
      <c r="K50" s="60">
        <f t="shared" si="10"/>
        <v>1</v>
      </c>
      <c r="L50" s="60">
        <f t="shared" si="10"/>
        <v>1</v>
      </c>
      <c r="M50" s="60">
        <f t="shared" si="10"/>
        <v>1</v>
      </c>
      <c r="N50" s="60">
        <f t="shared" si="10"/>
        <v>1</v>
      </c>
      <c r="O50" s="60">
        <f t="shared" si="10"/>
        <v>1</v>
      </c>
      <c r="P50" s="60">
        <f t="shared" si="10"/>
        <v>1</v>
      </c>
      <c r="S50"/>
    </row>
    <row r="52" spans="2:19" x14ac:dyDescent="0.25">
      <c r="B52" s="2" t="s">
        <v>50</v>
      </c>
      <c r="C52" s="2"/>
      <c r="S52"/>
    </row>
    <row r="53" spans="2:19" x14ac:dyDescent="0.25">
      <c r="B53" t="s">
        <v>11</v>
      </c>
      <c r="D53" s="2"/>
      <c r="E53" s="58">
        <f>IFERROR(COUNTIFS(E$5:E$23,$B53,$C$5:$C$23,"=X")/$C$26,"")</f>
        <v>0.33333333333333331</v>
      </c>
      <c r="F53" s="58">
        <f t="shared" ref="F53:P55" si="11">IFERROR(COUNTIFS(F$5:F$23,$B53,$C$5:$C$23,"=X")/$C$26,"")</f>
        <v>0.33333333333333331</v>
      </c>
      <c r="G53" s="58">
        <f t="shared" si="11"/>
        <v>0</v>
      </c>
      <c r="H53" s="58">
        <f t="shared" si="11"/>
        <v>0.66666666666666663</v>
      </c>
      <c r="I53" s="58">
        <f t="shared" si="11"/>
        <v>0.66666666666666663</v>
      </c>
      <c r="J53" s="58">
        <f t="shared" si="11"/>
        <v>0.33333333333333331</v>
      </c>
      <c r="K53" s="58">
        <f t="shared" si="11"/>
        <v>0.66666666666666663</v>
      </c>
      <c r="L53" s="58">
        <f t="shared" si="11"/>
        <v>0.66666666666666663</v>
      </c>
      <c r="M53" s="58">
        <f t="shared" si="11"/>
        <v>0</v>
      </c>
      <c r="N53" s="58">
        <f t="shared" si="11"/>
        <v>0.66666666666666663</v>
      </c>
      <c r="O53" s="58">
        <f t="shared" si="11"/>
        <v>0.33333333333333331</v>
      </c>
      <c r="P53" s="58">
        <f t="shared" si="11"/>
        <v>0.33333333333333331</v>
      </c>
      <c r="S53"/>
    </row>
    <row r="54" spans="2:19" x14ac:dyDescent="0.25">
      <c r="B54" t="s">
        <v>12</v>
      </c>
      <c r="D54" s="2"/>
      <c r="E54" s="58">
        <f t="shared" ref="E54:E55" si="12">IFERROR(COUNTIFS(E$5:E$23,$B54,$C$5:$C$23,"=X")/$C$26,"")</f>
        <v>0.66666666666666663</v>
      </c>
      <c r="F54" s="58">
        <f t="shared" si="11"/>
        <v>0.66666666666666663</v>
      </c>
      <c r="G54" s="58">
        <f t="shared" si="11"/>
        <v>0.66666666666666663</v>
      </c>
      <c r="H54" s="58">
        <f t="shared" si="11"/>
        <v>0.33333333333333331</v>
      </c>
      <c r="I54" s="58">
        <f t="shared" si="11"/>
        <v>0.33333333333333331</v>
      </c>
      <c r="J54" s="58">
        <f t="shared" si="11"/>
        <v>0.66666666666666663</v>
      </c>
      <c r="K54" s="58">
        <f t="shared" si="11"/>
        <v>0.33333333333333331</v>
      </c>
      <c r="L54" s="58">
        <f t="shared" si="11"/>
        <v>0.33333333333333331</v>
      </c>
      <c r="M54" s="58">
        <f t="shared" si="11"/>
        <v>1</v>
      </c>
      <c r="N54" s="58">
        <f t="shared" si="11"/>
        <v>0.33333333333333331</v>
      </c>
      <c r="O54" s="58">
        <f t="shared" si="11"/>
        <v>0.66666666666666663</v>
      </c>
      <c r="P54" s="58">
        <f t="shared" si="11"/>
        <v>0.66666666666666663</v>
      </c>
      <c r="S54"/>
    </row>
    <row r="55" spans="2:19" x14ac:dyDescent="0.25">
      <c r="B55" t="s">
        <v>13</v>
      </c>
      <c r="D55" s="2"/>
      <c r="E55" s="58">
        <f t="shared" si="12"/>
        <v>0</v>
      </c>
      <c r="F55" s="58">
        <f t="shared" si="11"/>
        <v>0</v>
      </c>
      <c r="G55" s="58">
        <f t="shared" si="11"/>
        <v>0.33333333333333331</v>
      </c>
      <c r="H55" s="58">
        <f t="shared" si="11"/>
        <v>0</v>
      </c>
      <c r="I55" s="58">
        <f t="shared" si="11"/>
        <v>0</v>
      </c>
      <c r="J55" s="58">
        <f t="shared" si="11"/>
        <v>0</v>
      </c>
      <c r="K55" s="58">
        <f t="shared" si="11"/>
        <v>0</v>
      </c>
      <c r="L55" s="58">
        <f t="shared" si="11"/>
        <v>0</v>
      </c>
      <c r="M55" s="58">
        <f t="shared" si="11"/>
        <v>0</v>
      </c>
      <c r="N55" s="58">
        <f t="shared" si="11"/>
        <v>0</v>
      </c>
      <c r="O55" s="58">
        <f t="shared" si="11"/>
        <v>0</v>
      </c>
      <c r="P55" s="58">
        <f t="shared" si="11"/>
        <v>0</v>
      </c>
      <c r="S55"/>
    </row>
    <row r="56" spans="2:19" x14ac:dyDescent="0.25">
      <c r="B56" t="s">
        <v>46</v>
      </c>
      <c r="D56" s="2"/>
      <c r="E56" s="58">
        <f>SUM(E53:E55)</f>
        <v>1</v>
      </c>
      <c r="F56" s="58">
        <f t="shared" ref="F56:P56" si="13">SUM(F53:F55)</f>
        <v>1</v>
      </c>
      <c r="G56" s="58">
        <f t="shared" si="13"/>
        <v>1</v>
      </c>
      <c r="H56" s="58">
        <f t="shared" si="13"/>
        <v>1</v>
      </c>
      <c r="I56" s="58">
        <f t="shared" si="13"/>
        <v>1</v>
      </c>
      <c r="J56" s="58">
        <f t="shared" si="13"/>
        <v>1</v>
      </c>
      <c r="K56" s="58">
        <f t="shared" si="13"/>
        <v>1</v>
      </c>
      <c r="L56" s="58">
        <f t="shared" si="13"/>
        <v>1</v>
      </c>
      <c r="M56" s="58">
        <f t="shared" si="13"/>
        <v>1</v>
      </c>
      <c r="N56" s="58">
        <f t="shared" si="13"/>
        <v>1</v>
      </c>
      <c r="O56" s="58">
        <f t="shared" si="13"/>
        <v>1</v>
      </c>
      <c r="P56" s="58">
        <f t="shared" si="13"/>
        <v>1</v>
      </c>
      <c r="S56"/>
    </row>
    <row r="57" spans="2:19" x14ac:dyDescent="0.25">
      <c r="S57"/>
    </row>
    <row r="58" spans="2:19" ht="21" x14ac:dyDescent="0.35">
      <c r="B58" s="59" t="s">
        <v>47</v>
      </c>
      <c r="C58" s="59"/>
      <c r="D58" s="59"/>
      <c r="E58" s="60">
        <f>IFERROR(E54+E55,"N/A")</f>
        <v>0.66666666666666663</v>
      </c>
      <c r="F58" s="60">
        <f t="shared" ref="F58:P58" si="14">IFERROR(F54+F55,"N/A")</f>
        <v>0.66666666666666663</v>
      </c>
      <c r="G58" s="60">
        <f t="shared" si="14"/>
        <v>1</v>
      </c>
      <c r="H58" s="60">
        <f t="shared" si="14"/>
        <v>0.33333333333333331</v>
      </c>
      <c r="I58" s="60">
        <f t="shared" si="14"/>
        <v>0.33333333333333331</v>
      </c>
      <c r="J58" s="60">
        <f t="shared" si="14"/>
        <v>0.66666666666666663</v>
      </c>
      <c r="K58" s="60">
        <f t="shared" si="14"/>
        <v>0.33333333333333331</v>
      </c>
      <c r="L58" s="60">
        <f t="shared" si="14"/>
        <v>0.33333333333333331</v>
      </c>
      <c r="M58" s="60">
        <f t="shared" si="14"/>
        <v>1</v>
      </c>
      <c r="N58" s="60">
        <f t="shared" si="14"/>
        <v>0.33333333333333331</v>
      </c>
      <c r="O58" s="60">
        <f t="shared" si="14"/>
        <v>0.66666666666666663</v>
      </c>
      <c r="P58" s="60">
        <f t="shared" si="14"/>
        <v>0.66666666666666663</v>
      </c>
      <c r="S58"/>
    </row>
  </sheetData>
  <sheetProtection algorithmName="SHA-512" hashValue="VdlGICIwsHUTelu23+NCcYs6ZWQFoH2sutqR52t1iEXtj+q2GpRTTmBV+GdY0vtWUAus/UFCnEds4r51vhlRyw==" saltValue="b0Ns8wmhxiUbjEtRfwIowg==" spinCount="100000" sheet="1" selectLockedCells="1"/>
  <mergeCells count="4">
    <mergeCell ref="E3:G3"/>
    <mergeCell ref="H3:J3"/>
    <mergeCell ref="K3:M3"/>
    <mergeCell ref="N3:P3"/>
  </mergeCells>
  <dataValidations count="2">
    <dataValidation type="list" allowBlank="1" showInputMessage="1" showErrorMessage="1" sqref="B5:D23" xr:uid="{00000000-0002-0000-0600-000000000000}">
      <formula1>"X"</formula1>
    </dataValidation>
    <dataValidation type="list" allowBlank="1" showInputMessage="1" showErrorMessage="1" sqref="E5:P23" xr:uid="{00000000-0002-0000-0600-000001000000}">
      <formula1>"WTS, EXS, GDS"</formula1>
    </dataValidation>
  </dataValidations>
  <pageMargins left="0.25" right="0.25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"/>
  <sheetViews>
    <sheetView workbookViewId="0">
      <selection activeCell="F17" sqref="F17"/>
    </sheetView>
  </sheetViews>
  <sheetFormatPr defaultColWidth="11" defaultRowHeight="15.75" x14ac:dyDescent="0.25"/>
  <cols>
    <col min="8" max="8" width="16" customWidth="1"/>
  </cols>
  <sheetData>
    <row r="1" spans="1:3" x14ac:dyDescent="0.25">
      <c r="A1" t="s">
        <v>118</v>
      </c>
    </row>
    <row r="4" spans="1:3" x14ac:dyDescent="0.25">
      <c r="A4" t="s">
        <v>119</v>
      </c>
      <c r="B4" s="28">
        <v>44864</v>
      </c>
      <c r="C4" t="s">
        <v>120</v>
      </c>
    </row>
  </sheetData>
  <sheetProtection algorithmName="SHA-512" hashValue="N6LAuZadBYH14lcpKUg27hWJ85wSO4boe8WnSRVyfNwRNO5X8mLgliJqqK5BhBMqBzXfsEhfb4PpMmtGrnPyzw==" saltValue="2XiVBCV4CVoWrYplhECXc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e221fa-db7a-4a15-bb62-8cf02db7b4d8" xsi:nil="true"/>
    <lcf76f155ced4ddcb4097134ff3c332f xmlns="f875c0bc-8ba2-401f-99af-ed674c414c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26F534499734DAE962351500E8645" ma:contentTypeVersion="18" ma:contentTypeDescription="Create a new document." ma:contentTypeScope="" ma:versionID="6dd28205cc1d3656ccdae8852c428bb7">
  <xsd:schema xmlns:xsd="http://www.w3.org/2001/XMLSchema" xmlns:xs="http://www.w3.org/2001/XMLSchema" xmlns:p="http://schemas.microsoft.com/office/2006/metadata/properties" xmlns:ns2="f875c0bc-8ba2-401f-99af-ed674c414ce8" xmlns:ns3="9de221fa-db7a-4a15-bb62-8cf02db7b4d8" targetNamespace="http://schemas.microsoft.com/office/2006/metadata/properties" ma:root="true" ma:fieldsID="5dbca5e4a0a1f03e9d3e1c27b35b3bdc" ns2:_="" ns3:_="">
    <xsd:import namespace="f875c0bc-8ba2-401f-99af-ed674c414ce8"/>
    <xsd:import namespace="9de221fa-db7a-4a15-bb62-8cf02db7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5c0bc-8ba2-401f-99af-ed674c414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461de3a-1965-4b95-b4c2-871112432b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221fa-db7a-4a15-bb62-8cf02db7b4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368f969-33c0-4dc0-9ffa-375d08407daf}" ma:internalName="TaxCatchAll" ma:showField="CatchAllData" ma:web="9de221fa-db7a-4a15-bb62-8cf02db7b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5CD98-41B5-47C0-865D-B5FE8D6C41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805DE-3CC4-4BED-8CF0-3CA73CFA1677}">
  <ds:schemaRefs>
    <ds:schemaRef ds:uri="http://schemas.microsoft.com/office/2006/metadata/properties"/>
    <ds:schemaRef ds:uri="http://schemas.microsoft.com/office/infopath/2007/PartnerControls"/>
    <ds:schemaRef ds:uri="9de221fa-db7a-4a15-bb62-8cf02db7b4d8"/>
    <ds:schemaRef ds:uri="f875c0bc-8ba2-401f-99af-ed674c414ce8"/>
  </ds:schemaRefs>
</ds:datastoreItem>
</file>

<file path=customXml/itemProps3.xml><?xml version="1.0" encoding="utf-8"?>
<ds:datastoreItem xmlns:ds="http://schemas.openxmlformats.org/officeDocument/2006/customXml" ds:itemID="{FC8D2B31-C0F5-4395-B249-E01CBF0F4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5c0bc-8ba2-401f-99af-ed674c414ce8"/>
    <ds:schemaRef ds:uri="9de221fa-db7a-4a15-bb62-8cf02db7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Governors report</vt:lpstr>
      <vt:lpstr>Year 1</vt:lpstr>
      <vt:lpstr>Year 2</vt:lpstr>
      <vt:lpstr>Year 3</vt:lpstr>
      <vt:lpstr>Year 4</vt:lpstr>
      <vt:lpstr>Year 5</vt:lpstr>
      <vt:lpstr>Year 6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Longstaff</dc:creator>
  <cp:keywords/>
  <dc:description/>
  <cp:lastModifiedBy>Zoe Longstaff</cp:lastModifiedBy>
  <cp:revision/>
  <cp:lastPrinted>2024-10-06T10:43:44Z</cp:lastPrinted>
  <dcterms:created xsi:type="dcterms:W3CDTF">2020-03-08T10:07:23Z</dcterms:created>
  <dcterms:modified xsi:type="dcterms:W3CDTF">2024-10-06T10:43:49Z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0x010100B6026F534499734DAE962351500E8645</vt:lpwstr>
  </property>
  <property fmtid="{D5CDD505-2E9C-101B-9397-08002B2CF9AE}" pid="3" name="Order">
    <vt:r8>4846600</vt:r8>
  </property>
  <property fmtid="{D5CDD505-2E9C-101B-9397-08002B2CF9AE}" pid="4" name="MediaServiceImageTags">
    <vt:lpwstr/>
  </property>
</Properties>
</file>