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Budget\2022-2023\Budget Share Reports\"/>
    </mc:Choice>
  </mc:AlternateContent>
  <bookViews>
    <workbookView xWindow="0" yWindow="0" windowWidth="28800" windowHeight="11700"/>
  </bookViews>
  <sheets>
    <sheet name="Schools Act_Bud_For Budget Shar" sheetId="1" r:id="rId1"/>
    <sheet name="Parameters" sheetId="2" r:id="rId2"/>
  </sheets>
  <calcPr calcId="162913"/>
</workbook>
</file>

<file path=xl/calcChain.xml><?xml version="1.0" encoding="utf-8"?>
<calcChain xmlns="http://schemas.openxmlformats.org/spreadsheetml/2006/main">
  <c r="K135" i="1" l="1"/>
  <c r="K134" i="1"/>
  <c r="K136" i="1" s="1"/>
  <c r="K132" i="1"/>
  <c r="K133" i="1" s="1"/>
  <c r="K130" i="1"/>
  <c r="K131" i="1" s="1"/>
  <c r="K128" i="1"/>
  <c r="K129" i="1" s="1"/>
  <c r="K126" i="1"/>
  <c r="K127" i="1" s="1"/>
  <c r="K124" i="1"/>
  <c r="K123" i="1"/>
  <c r="K122" i="1"/>
  <c r="K121" i="1"/>
  <c r="K120" i="1"/>
  <c r="K125" i="1" s="1"/>
  <c r="K118" i="1"/>
  <c r="K116" i="1"/>
  <c r="K114" i="1"/>
  <c r="K113" i="1"/>
  <c r="K112" i="1"/>
  <c r="K111" i="1"/>
  <c r="K115" i="1" s="1"/>
  <c r="K109" i="1"/>
  <c r="K108" i="1"/>
  <c r="K106" i="1"/>
  <c r="K104" i="1"/>
  <c r="K103" i="1"/>
  <c r="K102" i="1"/>
  <c r="K105" i="1" s="1"/>
  <c r="K101" i="1"/>
  <c r="K99" i="1"/>
  <c r="K98" i="1"/>
  <c r="K100" i="1" s="1"/>
  <c r="K96" i="1"/>
  <c r="K95" i="1"/>
  <c r="K97" i="1" s="1"/>
  <c r="K93" i="1"/>
  <c r="K92" i="1"/>
  <c r="K91" i="1"/>
  <c r="K90" i="1"/>
  <c r="K89" i="1"/>
  <c r="K88" i="1"/>
  <c r="K87" i="1"/>
  <c r="K85" i="1"/>
  <c r="K84" i="1"/>
  <c r="K83" i="1"/>
  <c r="K86" i="1" s="1"/>
  <c r="K81" i="1"/>
  <c r="K80" i="1"/>
  <c r="K79" i="1"/>
  <c r="K78" i="1"/>
  <c r="K77" i="1"/>
  <c r="K76" i="1"/>
  <c r="K75" i="1"/>
  <c r="K74" i="1"/>
  <c r="K73" i="1"/>
  <c r="K72" i="1"/>
  <c r="K70" i="1"/>
  <c r="K69" i="1"/>
  <c r="K68" i="1"/>
  <c r="K67" i="1"/>
  <c r="K66" i="1"/>
  <c r="K65" i="1"/>
  <c r="K64" i="1"/>
  <c r="K62" i="1"/>
  <c r="K63" i="1" s="1"/>
  <c r="K60" i="1"/>
  <c r="K59" i="1"/>
  <c r="K61" i="1" s="1"/>
  <c r="K57" i="1"/>
  <c r="K58" i="1" s="1"/>
  <c r="K55" i="1"/>
  <c r="K54" i="1"/>
  <c r="K52" i="1"/>
  <c r="K53" i="1" s="1"/>
  <c r="K50" i="1"/>
  <c r="K49" i="1"/>
  <c r="K51" i="1" s="1"/>
  <c r="K47" i="1"/>
  <c r="K48" i="1" s="1"/>
  <c r="K45" i="1"/>
  <c r="K46" i="1" s="1"/>
  <c r="K43" i="1"/>
  <c r="K44" i="1" s="1"/>
  <c r="K41" i="1"/>
  <c r="K40" i="1"/>
  <c r="K39" i="1"/>
  <c r="K38" i="1"/>
  <c r="K42" i="1" s="1"/>
  <c r="K37" i="1"/>
  <c r="K36" i="1"/>
  <c r="K34" i="1"/>
  <c r="K33" i="1"/>
  <c r="K32" i="1"/>
  <c r="K31" i="1"/>
  <c r="K30" i="1"/>
  <c r="K29" i="1"/>
  <c r="K28" i="1"/>
  <c r="K27" i="1"/>
  <c r="K26" i="1"/>
  <c r="K25" i="1"/>
  <c r="K35" i="1" s="1"/>
  <c r="K23" i="1"/>
  <c r="K22" i="1"/>
  <c r="K21" i="1"/>
  <c r="K20" i="1"/>
  <c r="K19" i="1"/>
  <c r="K18" i="1"/>
  <c r="K24" i="1" s="1"/>
  <c r="K17" i="1"/>
  <c r="K15" i="1"/>
  <c r="K14" i="1"/>
  <c r="K13" i="1"/>
  <c r="K12" i="1"/>
  <c r="K16" i="1" s="1"/>
  <c r="K10" i="1"/>
  <c r="K9" i="1"/>
  <c r="K8" i="1"/>
  <c r="K7" i="1"/>
  <c r="K5" i="1"/>
  <c r="K4" i="1"/>
  <c r="K3" i="1"/>
  <c r="K6" i="1" s="1"/>
  <c r="K2" i="1"/>
  <c r="F6" i="1"/>
  <c r="G6" i="1"/>
  <c r="H6" i="1"/>
  <c r="I6" i="1"/>
  <c r="J6" i="1"/>
  <c r="L6" i="1"/>
  <c r="M6" i="1"/>
  <c r="F11" i="1"/>
  <c r="G11" i="1"/>
  <c r="H11" i="1"/>
  <c r="I11" i="1"/>
  <c r="J11" i="1"/>
  <c r="L11" i="1"/>
  <c r="M11" i="1"/>
  <c r="F16" i="1"/>
  <c r="G16" i="1"/>
  <c r="H16" i="1"/>
  <c r="I16" i="1"/>
  <c r="J16" i="1"/>
  <c r="L16" i="1"/>
  <c r="M16" i="1"/>
  <c r="F24" i="1"/>
  <c r="G24" i="1"/>
  <c r="H24" i="1"/>
  <c r="I24" i="1"/>
  <c r="J24" i="1"/>
  <c r="L24" i="1"/>
  <c r="M24" i="1"/>
  <c r="F35" i="1"/>
  <c r="G35" i="1"/>
  <c r="H35" i="1"/>
  <c r="I35" i="1"/>
  <c r="J35" i="1"/>
  <c r="L35" i="1"/>
  <c r="M35" i="1"/>
  <c r="F42" i="1"/>
  <c r="G42" i="1"/>
  <c r="H42" i="1"/>
  <c r="I42" i="1"/>
  <c r="J42" i="1"/>
  <c r="L42" i="1"/>
  <c r="M42" i="1"/>
  <c r="F44" i="1"/>
  <c r="G44" i="1"/>
  <c r="H44" i="1"/>
  <c r="I44" i="1"/>
  <c r="J44" i="1"/>
  <c r="L44" i="1"/>
  <c r="M44" i="1"/>
  <c r="F46" i="1"/>
  <c r="G46" i="1"/>
  <c r="H46" i="1"/>
  <c r="I46" i="1"/>
  <c r="J46" i="1"/>
  <c r="L46" i="1"/>
  <c r="M46" i="1"/>
  <c r="F48" i="1"/>
  <c r="G48" i="1"/>
  <c r="H48" i="1"/>
  <c r="I48" i="1"/>
  <c r="J48" i="1"/>
  <c r="L48" i="1"/>
  <c r="M48" i="1"/>
  <c r="F51" i="1"/>
  <c r="G51" i="1"/>
  <c r="H51" i="1"/>
  <c r="I51" i="1"/>
  <c r="J51" i="1"/>
  <c r="L51" i="1"/>
  <c r="M51" i="1"/>
  <c r="F53" i="1"/>
  <c r="G53" i="1"/>
  <c r="H53" i="1"/>
  <c r="I53" i="1"/>
  <c r="J53" i="1"/>
  <c r="L53" i="1"/>
  <c r="M53" i="1"/>
  <c r="F56" i="1"/>
  <c r="G56" i="1"/>
  <c r="H56" i="1"/>
  <c r="I56" i="1"/>
  <c r="J56" i="1"/>
  <c r="K56" i="1"/>
  <c r="L56" i="1"/>
  <c r="M56" i="1"/>
  <c r="F58" i="1"/>
  <c r="G58" i="1"/>
  <c r="H58" i="1"/>
  <c r="I58" i="1"/>
  <c r="J58" i="1"/>
  <c r="L58" i="1"/>
  <c r="M58" i="1"/>
  <c r="F61" i="1"/>
  <c r="G61" i="1"/>
  <c r="H61" i="1"/>
  <c r="I61" i="1"/>
  <c r="J61" i="1"/>
  <c r="L61" i="1"/>
  <c r="M61" i="1"/>
  <c r="F63" i="1"/>
  <c r="G63" i="1"/>
  <c r="H63" i="1"/>
  <c r="I63" i="1"/>
  <c r="J63" i="1"/>
  <c r="L63" i="1"/>
  <c r="M63" i="1"/>
  <c r="F71" i="1"/>
  <c r="G71" i="1"/>
  <c r="H71" i="1"/>
  <c r="I71" i="1"/>
  <c r="J71" i="1"/>
  <c r="L71" i="1"/>
  <c r="M71" i="1"/>
  <c r="F82" i="1"/>
  <c r="G82" i="1"/>
  <c r="H82" i="1"/>
  <c r="I82" i="1"/>
  <c r="J82" i="1"/>
  <c r="L82" i="1"/>
  <c r="M82" i="1"/>
  <c r="F86" i="1"/>
  <c r="G86" i="1"/>
  <c r="H86" i="1"/>
  <c r="I86" i="1"/>
  <c r="J86" i="1"/>
  <c r="L86" i="1"/>
  <c r="M86" i="1"/>
  <c r="F94" i="1"/>
  <c r="G94" i="1"/>
  <c r="H94" i="1"/>
  <c r="I94" i="1"/>
  <c r="J94" i="1"/>
  <c r="L94" i="1"/>
  <c r="M94" i="1"/>
  <c r="F97" i="1"/>
  <c r="G97" i="1"/>
  <c r="H97" i="1"/>
  <c r="I97" i="1"/>
  <c r="J97" i="1"/>
  <c r="L97" i="1"/>
  <c r="M97" i="1"/>
  <c r="F100" i="1"/>
  <c r="G100" i="1"/>
  <c r="H100" i="1"/>
  <c r="I100" i="1"/>
  <c r="J100" i="1"/>
  <c r="L100" i="1"/>
  <c r="M100" i="1"/>
  <c r="F105" i="1"/>
  <c r="G105" i="1"/>
  <c r="H105" i="1"/>
  <c r="I105" i="1"/>
  <c r="J105" i="1"/>
  <c r="L105" i="1"/>
  <c r="M105" i="1"/>
  <c r="F107" i="1"/>
  <c r="G107" i="1"/>
  <c r="H107" i="1"/>
  <c r="I107" i="1"/>
  <c r="J107" i="1"/>
  <c r="K107" i="1"/>
  <c r="L107" i="1"/>
  <c r="M107" i="1"/>
  <c r="F110" i="1"/>
  <c r="G110" i="1"/>
  <c r="H110" i="1"/>
  <c r="I110" i="1"/>
  <c r="J110" i="1"/>
  <c r="K110" i="1"/>
  <c r="L110" i="1"/>
  <c r="M110" i="1"/>
  <c r="F115" i="1"/>
  <c r="G115" i="1"/>
  <c r="H115" i="1"/>
  <c r="I115" i="1"/>
  <c r="J115" i="1"/>
  <c r="L115" i="1"/>
  <c r="M115" i="1"/>
  <c r="F117" i="1"/>
  <c r="G117" i="1"/>
  <c r="H117" i="1"/>
  <c r="I117" i="1"/>
  <c r="J117" i="1"/>
  <c r="K117" i="1"/>
  <c r="L117" i="1"/>
  <c r="M117" i="1"/>
  <c r="F119" i="1"/>
  <c r="G119" i="1"/>
  <c r="H119" i="1"/>
  <c r="I119" i="1"/>
  <c r="J119" i="1"/>
  <c r="K119" i="1"/>
  <c r="L119" i="1"/>
  <c r="M119" i="1"/>
  <c r="F125" i="1"/>
  <c r="G125" i="1"/>
  <c r="H125" i="1"/>
  <c r="I125" i="1"/>
  <c r="J125" i="1"/>
  <c r="L125" i="1"/>
  <c r="M125" i="1"/>
  <c r="F127" i="1"/>
  <c r="G127" i="1"/>
  <c r="H127" i="1"/>
  <c r="I127" i="1"/>
  <c r="J127" i="1"/>
  <c r="L127" i="1"/>
  <c r="M127" i="1"/>
  <c r="F129" i="1"/>
  <c r="G129" i="1"/>
  <c r="H129" i="1"/>
  <c r="I129" i="1"/>
  <c r="J129" i="1"/>
  <c r="L129" i="1"/>
  <c r="M129" i="1"/>
  <c r="F131" i="1"/>
  <c r="G131" i="1"/>
  <c r="H131" i="1"/>
  <c r="I131" i="1"/>
  <c r="J131" i="1"/>
  <c r="L131" i="1"/>
  <c r="M131" i="1"/>
  <c r="F133" i="1"/>
  <c r="G133" i="1"/>
  <c r="H133" i="1"/>
  <c r="I133" i="1"/>
  <c r="J133" i="1"/>
  <c r="L133" i="1"/>
  <c r="M133" i="1"/>
  <c r="F136" i="1"/>
  <c r="G136" i="1"/>
  <c r="H136" i="1"/>
  <c r="I136" i="1"/>
  <c r="J136" i="1"/>
  <c r="L136" i="1"/>
  <c r="M136" i="1"/>
  <c r="K11" i="1" l="1"/>
  <c r="K94" i="1"/>
  <c r="K82" i="1"/>
  <c r="L137" i="1"/>
  <c r="M137" i="1"/>
  <c r="F137" i="1"/>
  <c r="K71" i="1"/>
  <c r="G137" i="1"/>
  <c r="I137" i="1"/>
  <c r="H137" i="1"/>
  <c r="J137" i="1"/>
  <c r="K137" i="1" l="1"/>
</calcChain>
</file>

<file path=xl/sharedStrings.xml><?xml version="1.0" encoding="utf-8"?>
<sst xmlns="http://schemas.openxmlformats.org/spreadsheetml/2006/main" count="749" uniqueCount="330">
  <si>
    <t>Cfr2</t>
  </si>
  <si>
    <t>Cfr2 (T)</t>
  </si>
  <si>
    <t>Account</t>
  </si>
  <si>
    <t>Account (T)</t>
  </si>
  <si>
    <t>Costc</t>
  </si>
  <si>
    <t>Actuals</t>
  </si>
  <si>
    <t>Original Budget</t>
  </si>
  <si>
    <t>Virements</t>
  </si>
  <si>
    <t>Revised Budget</t>
  </si>
  <si>
    <t>Variance (Actuals-Revised Budget)</t>
  </si>
  <si>
    <t>% Spent</t>
  </si>
  <si>
    <t>Forecast</t>
  </si>
  <si>
    <t>Forecast Variance</t>
  </si>
  <si>
    <t>E01</t>
  </si>
  <si>
    <t>Teaching Staff</t>
  </si>
  <si>
    <t>A10005</t>
  </si>
  <si>
    <t>Teachers Basic Pay</t>
  </si>
  <si>
    <t>S38900</t>
  </si>
  <si>
    <t>A12005</t>
  </si>
  <si>
    <t>Teachers Ers NI</t>
  </si>
  <si>
    <t>A13005</t>
  </si>
  <si>
    <t>Teachers Ers Pension Conts</t>
  </si>
  <si>
    <t>A14005</t>
  </si>
  <si>
    <t>Teachers Allowances</t>
  </si>
  <si>
    <t/>
  </si>
  <si>
    <t>E03</t>
  </si>
  <si>
    <t>Education Support Staff</t>
  </si>
  <si>
    <t>A10080</t>
  </si>
  <si>
    <t>Learning Support Assistants Basic Pay</t>
  </si>
  <si>
    <t>A12080</t>
  </si>
  <si>
    <t>Learning Support Assistants Ers NI</t>
  </si>
  <si>
    <t>A13080</t>
  </si>
  <si>
    <t>Learning Support Assistants Ers Pens Conts</t>
  </si>
  <si>
    <t>A14080</t>
  </si>
  <si>
    <t>Learning Support Assistants Allowances</t>
  </si>
  <si>
    <t>E04</t>
  </si>
  <si>
    <t>Premises Staff</t>
  </si>
  <si>
    <t>A10105</t>
  </si>
  <si>
    <t>Caretakers &amp; Cleaners Basic Pay</t>
  </si>
  <si>
    <t>A12105</t>
  </si>
  <si>
    <t>Caretakers &amp; Cleaners Ers NI</t>
  </si>
  <si>
    <t>A13105</t>
  </si>
  <si>
    <t>Caretakers &amp; Cleaners Ers Pension Conts</t>
  </si>
  <si>
    <t>A14105</t>
  </si>
  <si>
    <t>Caretakers &amp; Cleaners Allowances</t>
  </si>
  <si>
    <t>E05</t>
  </si>
  <si>
    <t>Administrative &amp; Clerical Staff</t>
  </si>
  <si>
    <t>A10120</t>
  </si>
  <si>
    <t>Clerk to Governors Basic Pay</t>
  </si>
  <si>
    <t>A10145</t>
  </si>
  <si>
    <t>Admin &amp; Professional Basic Pay</t>
  </si>
  <si>
    <t>A12145</t>
  </si>
  <si>
    <t>Admin &amp; Professional Ers NI</t>
  </si>
  <si>
    <t>A13120</t>
  </si>
  <si>
    <t>Clerk to Governors Ers Pension Conts</t>
  </si>
  <si>
    <t>A13145</t>
  </si>
  <si>
    <t>Admin &amp; Professional Ers Pension Conts</t>
  </si>
  <si>
    <t>A14120</t>
  </si>
  <si>
    <t>Clerk to Governors Allowances</t>
  </si>
  <si>
    <t>A14145</t>
  </si>
  <si>
    <t>Admin &amp; Professional Allowances</t>
  </si>
  <si>
    <t>E07</t>
  </si>
  <si>
    <t>Cost of Other Staff</t>
  </si>
  <si>
    <t>A10090</t>
  </si>
  <si>
    <t>Midday Controllers Basic Pay</t>
  </si>
  <si>
    <t>A10095</t>
  </si>
  <si>
    <t>Non Classroom Supervision Basic Pay</t>
  </si>
  <si>
    <t>A12090</t>
  </si>
  <si>
    <t>Midday Controllers Ers NI</t>
  </si>
  <si>
    <t>A12095</t>
  </si>
  <si>
    <t>Non Classroom Supervision Ers NI</t>
  </si>
  <si>
    <t>A13090</t>
  </si>
  <si>
    <t>Midday Controllers Ers Pension Conts</t>
  </si>
  <si>
    <t>A13095</t>
  </si>
  <si>
    <t>Non Classroom Supervision Ers Pension Co</t>
  </si>
  <si>
    <t>A14090</t>
  </si>
  <si>
    <t>Midday Controllers Allowances</t>
  </si>
  <si>
    <t>A14095</t>
  </si>
  <si>
    <t>Non Classroom Supervision Allowances</t>
  </si>
  <si>
    <t>R19012</t>
  </si>
  <si>
    <t>Recharge - Payroll Split Coding</t>
  </si>
  <si>
    <t>R44018</t>
  </si>
  <si>
    <t>Recharge - Service Provision</t>
  </si>
  <si>
    <t>E08</t>
  </si>
  <si>
    <t>Indirect Employee Expenses</t>
  </si>
  <si>
    <t>A16020</t>
  </si>
  <si>
    <t>Staff Professional Membership Fees Non Payroll</t>
  </si>
  <si>
    <t>A18600</t>
  </si>
  <si>
    <t>Schools Apprenticeship Levy</t>
  </si>
  <si>
    <t>A34005</t>
  </si>
  <si>
    <t>Car Allowances - Payroll</t>
  </si>
  <si>
    <t>A34015</t>
  </si>
  <si>
    <t>Other Travel Expenses - Payroll</t>
  </si>
  <si>
    <t>A46030</t>
  </si>
  <si>
    <t>Staff attending Conferences</t>
  </si>
  <si>
    <t>R19013</t>
  </si>
  <si>
    <t>Recharge - Recruitment Adverts</t>
  </si>
  <si>
    <t>E09</t>
  </si>
  <si>
    <t>Staff Development &amp; Training</t>
  </si>
  <si>
    <t>A16015</t>
  </si>
  <si>
    <t>Staff Training Expenses - Non Payroll</t>
  </si>
  <si>
    <t>E10</t>
  </si>
  <si>
    <t>Supply Teacher Insurance</t>
  </si>
  <si>
    <t>R19003</t>
  </si>
  <si>
    <t>Recharge - Teaching Sickness Premium</t>
  </si>
  <si>
    <t>E11</t>
  </si>
  <si>
    <t>Staff Related Insurance</t>
  </si>
  <si>
    <t>R19000</t>
  </si>
  <si>
    <t>Recharge - Non-teaching Sickness Premium</t>
  </si>
  <si>
    <t>E12</t>
  </si>
  <si>
    <t>Building Maintenance &amp; Improvement</t>
  </si>
  <si>
    <t>A20005</t>
  </si>
  <si>
    <t>Property Repairs, Maintenance &amp; Alterations</t>
  </si>
  <si>
    <t>R29002</t>
  </si>
  <si>
    <t>Recharge - Repairs &amp; Maintenance Buy-Back</t>
  </si>
  <si>
    <t>E13</t>
  </si>
  <si>
    <t>Grounds Maintenance &amp; Improvement</t>
  </si>
  <si>
    <t>A27505</t>
  </si>
  <si>
    <t>Upkeep of Grounds</t>
  </si>
  <si>
    <t>E14</t>
  </si>
  <si>
    <t>Cleaning &amp; Caretaking</t>
  </si>
  <si>
    <t>A27005</t>
  </si>
  <si>
    <t>Window Cleaning</t>
  </si>
  <si>
    <t>A27010</t>
  </si>
  <si>
    <t>Contract Cleaning</t>
  </si>
  <si>
    <t>E15</t>
  </si>
  <si>
    <t>Water &amp; Sewerage</t>
  </si>
  <si>
    <t>A24005</t>
  </si>
  <si>
    <t>Property Related Water Services</t>
  </si>
  <si>
    <t>E16</t>
  </si>
  <si>
    <t>Energy</t>
  </si>
  <si>
    <t>A21005</t>
  </si>
  <si>
    <t>Electricity</t>
  </si>
  <si>
    <t>A21015</t>
  </si>
  <si>
    <t>Heating Oil</t>
  </si>
  <si>
    <t>E17</t>
  </si>
  <si>
    <t>Rates</t>
  </si>
  <si>
    <t>A23005</t>
  </si>
  <si>
    <t>E18</t>
  </si>
  <si>
    <t>Other Occupation Costs</t>
  </si>
  <si>
    <t>A20020</t>
  </si>
  <si>
    <t>Health and Safety at Work</t>
  </si>
  <si>
    <t>A25005</t>
  </si>
  <si>
    <t>Fixtures &amp; Fittings</t>
  </si>
  <si>
    <t>A27015</t>
  </si>
  <si>
    <t>Refuse Collection</t>
  </si>
  <si>
    <t>A27020</t>
  </si>
  <si>
    <t>Cleaning Materials</t>
  </si>
  <si>
    <t>A40035</t>
  </si>
  <si>
    <t>PAT Testing</t>
  </si>
  <si>
    <t>A40040</t>
  </si>
  <si>
    <t>First Aid Equipment</t>
  </si>
  <si>
    <t>A40080</t>
  </si>
  <si>
    <t>Health &amp; Safety Equipment</t>
  </si>
  <si>
    <t>E19</t>
  </si>
  <si>
    <t>Learning Resources</t>
  </si>
  <si>
    <t>A32005</t>
  </si>
  <si>
    <t>Hire of Transport - Non Staff</t>
  </si>
  <si>
    <t>A40020</t>
  </si>
  <si>
    <t>Equipment &amp; Materials Child Related</t>
  </si>
  <si>
    <t>A40050</t>
  </si>
  <si>
    <t>Books</t>
  </si>
  <si>
    <t>A40070</t>
  </si>
  <si>
    <t>Stock Materials</t>
  </si>
  <si>
    <t>A43005</t>
  </si>
  <si>
    <t>Photocopying</t>
  </si>
  <si>
    <t>A43015</t>
  </si>
  <si>
    <t>Stationery</t>
  </si>
  <si>
    <t>A47010</t>
  </si>
  <si>
    <t>Subscriptions (non staff)</t>
  </si>
  <si>
    <t>A49080</t>
  </si>
  <si>
    <t>Educational Visits &amp; Other Expenditure</t>
  </si>
  <si>
    <t>A49105</t>
  </si>
  <si>
    <t>Other Supplies &amp; Services</t>
  </si>
  <si>
    <t>R44003</t>
  </si>
  <si>
    <t>Recharge - Cultural Services Entry Fees, Workshops &amp; Events</t>
  </si>
  <si>
    <t>E20</t>
  </si>
  <si>
    <t>ICT Learning Resources</t>
  </si>
  <si>
    <t>A45005</t>
  </si>
  <si>
    <t>Computer Hardware</t>
  </si>
  <si>
    <t>A45035</t>
  </si>
  <si>
    <t>Computer Services</t>
  </si>
  <si>
    <t>A45040</t>
  </si>
  <si>
    <t>Computer Software</t>
  </si>
  <si>
    <t>E22</t>
  </si>
  <si>
    <t>Administrative Supplies</t>
  </si>
  <si>
    <t>A40920</t>
  </si>
  <si>
    <t>Equipment Purchase &amp; Hire</t>
  </si>
  <si>
    <t>A44185</t>
  </si>
  <si>
    <t>Administrative Costs</t>
  </si>
  <si>
    <t>A45015</t>
  </si>
  <si>
    <t>Postages</t>
  </si>
  <si>
    <t>A45020</t>
  </si>
  <si>
    <t>Telephones</t>
  </si>
  <si>
    <t>A45025</t>
  </si>
  <si>
    <t>Communications</t>
  </si>
  <si>
    <t>A49040</t>
  </si>
  <si>
    <t>Promotions</t>
  </si>
  <si>
    <t>A49075</t>
  </si>
  <si>
    <t>Licences - General</t>
  </si>
  <si>
    <t>E23</t>
  </si>
  <si>
    <t>Other Insurance Premiums</t>
  </si>
  <si>
    <t>A28005</t>
  </si>
  <si>
    <t>Premises Insurance</t>
  </si>
  <si>
    <t>A49025</t>
  </si>
  <si>
    <t>General Insurance</t>
  </si>
  <si>
    <t>E24</t>
  </si>
  <si>
    <t>Special Facilities</t>
  </si>
  <si>
    <t>A42005</t>
  </si>
  <si>
    <t>Clothing &amp; Uniforms</t>
  </si>
  <si>
    <t>R44009</t>
  </si>
  <si>
    <t>Recharge - Specialist Teaching &amp; Applied Psychology (STAPS) Buy-Back &amp; Assessments</t>
  </si>
  <si>
    <t>E25</t>
  </si>
  <si>
    <t>Catering Supplies</t>
  </si>
  <si>
    <t>A41005</t>
  </si>
  <si>
    <t>Purchase of external catering</t>
  </si>
  <si>
    <t>A41010</t>
  </si>
  <si>
    <t>Free Meals</t>
  </si>
  <si>
    <t>A41020</t>
  </si>
  <si>
    <t>Paid School Meals</t>
  </si>
  <si>
    <t>A44030</t>
  </si>
  <si>
    <t>Provisions</t>
  </si>
  <si>
    <t>E26</t>
  </si>
  <si>
    <t>Agency Supply Teaching Staff</t>
  </si>
  <si>
    <t>A11005</t>
  </si>
  <si>
    <t>Agency Supply Teacher</t>
  </si>
  <si>
    <t>E27</t>
  </si>
  <si>
    <t>Bought-In Professional Services - Curriculum</t>
  </si>
  <si>
    <t>A44928</t>
  </si>
  <si>
    <t>Bought in Services - Curriculum Schools</t>
  </si>
  <si>
    <t>R44006</t>
  </si>
  <si>
    <t>Recharge - Music Tuition &amp; Instrument Hire</t>
  </si>
  <si>
    <t>E28</t>
  </si>
  <si>
    <t>Bought-In Professional Services - Other</t>
  </si>
  <si>
    <t>A44910</t>
  </si>
  <si>
    <t>Bought in Services - Other - Schools</t>
  </si>
  <si>
    <t>R44021</t>
  </si>
  <si>
    <t>Recharge - Employee Security Checks</t>
  </si>
  <si>
    <t>R49001</t>
  </si>
  <si>
    <t>Recharge - Finance Buy-Back</t>
  </si>
  <si>
    <t>R49012</t>
  </si>
  <si>
    <t>Recharge - Schools HR Advisory &amp; Employee Counselling Buy-Back</t>
  </si>
  <si>
    <t>I01</t>
  </si>
  <si>
    <t>Funds delegated by LA</t>
  </si>
  <si>
    <t>R93015</t>
  </si>
  <si>
    <t>Recharge - Funds Delegated by the LA</t>
  </si>
  <si>
    <t>I03</t>
  </si>
  <si>
    <t>High Needs Top Up Funding</t>
  </si>
  <si>
    <t>R93017</t>
  </si>
  <si>
    <t>Recharge - High Needs Top-Up Funding</t>
  </si>
  <si>
    <t>I08B</t>
  </si>
  <si>
    <t>Other Income from Facilities and Services</t>
  </si>
  <si>
    <t>A91085</t>
  </si>
  <si>
    <t>Other Reimbursements &amp; Contributions</t>
  </si>
  <si>
    <t>A91095</t>
  </si>
  <si>
    <t>Income from External Bodies</t>
  </si>
  <si>
    <t>A92010</t>
  </si>
  <si>
    <t>Sale of Products</t>
  </si>
  <si>
    <t>A92050</t>
  </si>
  <si>
    <t>School Card &amp; Voucher Payments</t>
  </si>
  <si>
    <t>A93130</t>
  </si>
  <si>
    <t>Other Recoverable Charges - Non Payroll</t>
  </si>
  <si>
    <t>I09</t>
  </si>
  <si>
    <t>Income from Catering</t>
  </si>
  <si>
    <t>A92020</t>
  </si>
  <si>
    <t>Sale of Meals</t>
  </si>
  <si>
    <t>I10</t>
  </si>
  <si>
    <t>Receipts from Supply Teacher Insurance Claims</t>
  </si>
  <si>
    <t>R93002</t>
  </si>
  <si>
    <t>Recharge - Teaching Sickness Reimbursement</t>
  </si>
  <si>
    <t>I12</t>
  </si>
  <si>
    <t>Income from Contributions to Visits</t>
  </si>
  <si>
    <t>A93185</t>
  </si>
  <si>
    <t>Parental contributions towards visits</t>
  </si>
  <si>
    <t>I18</t>
  </si>
  <si>
    <t>Additional Grant for Schools</t>
  </si>
  <si>
    <t>R93021</t>
  </si>
  <si>
    <t>Recharge - Additional Grant For Schools</t>
  </si>
  <si>
    <t>I99</t>
  </si>
  <si>
    <t>Contingency</t>
  </si>
  <si>
    <t>A48010</t>
  </si>
  <si>
    <t>Contingency/ Reserve Transfers (Budget Only)</t>
  </si>
  <si>
    <t>A48015</t>
  </si>
  <si>
    <t>Schools Carry Forward (Budget Only)</t>
  </si>
  <si>
    <t>client</t>
  </si>
  <si>
    <t>LG</t>
  </si>
  <si>
    <t>user_id</t>
  </si>
  <si>
    <t>15005935</t>
  </si>
  <si>
    <t>language</t>
  </si>
  <si>
    <t>EN</t>
  </si>
  <si>
    <t>menu_id</t>
  </si>
  <si>
    <t>REP1304</t>
  </si>
  <si>
    <t>template_id</t>
  </si>
  <si>
    <t>3080</t>
  </si>
  <si>
    <t>systemplate</t>
  </si>
  <si>
    <t>false</t>
  </si>
  <si>
    <t>owner</t>
  </si>
  <si>
    <t>report</t>
  </si>
  <si>
    <t>Cfr2 not like</t>
  </si>
  <si>
    <t>C</t>
  </si>
  <si>
    <t>Schdept not like</t>
  </si>
  <si>
    <t>G*</t>
  </si>
  <si>
    <t>NA</t>
  </si>
  <si>
    <t>Period between (&gt;=)</t>
  </si>
  <si>
    <t>Period between (&lt;=)</t>
  </si>
  <si>
    <t>Target/Non-Target in list</t>
  </si>
  <si>
    <t>´TARGET´</t>
  </si>
  <si>
    <t>Costc like</t>
  </si>
  <si>
    <t>Company like</t>
  </si>
  <si>
    <t>Notes</t>
  </si>
  <si>
    <t>Increase to Teacher's pay M6 or over - see written report</t>
  </si>
  <si>
    <t>Increase to support pay - see written report</t>
  </si>
  <si>
    <t>Split coding</t>
  </si>
  <si>
    <t>Removed Keystone conference - £190</t>
  </si>
  <si>
    <t>Removed half day Catherine Caldwell</t>
  </si>
  <si>
    <t>Insurance slighly less than anticipated</t>
  </si>
  <si>
    <t>SEMS</t>
  </si>
  <si>
    <t>Continental Landscapes - set price. Contract due for renewal 2023</t>
  </si>
  <si>
    <t>SF paid window cleaner and claimed on expenses</t>
  </si>
  <si>
    <t>Citron Hygiene - sanitary bins</t>
  </si>
  <si>
    <t>10% increase for 22/23 &amp; then 5% for 23/24. Last year paid £923 but no Severn Trent Costs. This year already over budget and Severn Trent included. To investigate</t>
  </si>
  <si>
    <t>100% increase for 22/23, 40% for 23/24 &amp; then 15% for 24/25, 25/26 &amp; 26/27</t>
  </si>
  <si>
    <t>55% increase for 22/23 &amp; then 10% for 23/24</t>
  </si>
  <si>
    <t>Metal lockers  moved to Devolved. To keep £200 budget only</t>
  </si>
  <si>
    <t>Reduced budget as spend minimal</t>
  </si>
  <si>
    <t>Reduced costs as budget planning exercise</t>
  </si>
  <si>
    <t>Funding received to cancel out this cost</t>
  </si>
  <si>
    <t>Supplementary Funding</t>
  </si>
  <si>
    <t>Staff  Absences</t>
  </si>
  <si>
    <t>FSM Voucher repayment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</si>
</sst>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;[Red]\-#0"/>
  </numFmts>
  <fonts count="3">
    <font>
      <sz val="11"/>
      <name val="Calibri"/>
    </font>
    <font>
      <b/>
      <sz val="11"/>
      <name val="Calibri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40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1" fillId="2" borderId="0" xfId="0" applyFont="1" applyFill="1" applyAlignment="1">
      <alignment horizontal="left"/>
    </xf>
    <xf numFmtId="40" fontId="1" fillId="2" borderId="0" xfId="0" applyNumberFormat="1" applyFont="1" applyFill="1" applyAlignment="1">
      <alignment horizontal="right"/>
    </xf>
    <xf numFmtId="164" fontId="1" fillId="2" borderId="0" xfId="0" applyNumberFormat="1" applyFont="1" applyFill="1" applyAlignment="1">
      <alignment horizontal="right"/>
    </xf>
    <xf numFmtId="164" fontId="0" fillId="0" borderId="0" xfId="0" applyNumberFormat="1"/>
    <xf numFmtId="0" fontId="1" fillId="2" borderId="0" xfId="0" applyFont="1" applyFill="1" applyAlignment="1">
      <alignment horizontal="center"/>
    </xf>
    <xf numFmtId="40" fontId="1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left"/>
    </xf>
    <xf numFmtId="0" fontId="2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7"/>
  <sheetViews>
    <sheetView tabSelected="1" workbookViewId="0">
      <selection activeCell="R131" sqref="R131"/>
    </sheetView>
  </sheetViews>
  <sheetFormatPr defaultRowHeight="15" outlineLevelRow="2"/>
  <cols>
    <col min="1" max="1" width="5" bestFit="1" customWidth="1"/>
    <col min="2" max="2" width="32.85546875" customWidth="1"/>
    <col min="3" max="3" width="8" bestFit="1" customWidth="1"/>
    <col min="4" max="4" width="32.140625" customWidth="1"/>
    <col min="5" max="5" width="7" hidden="1" customWidth="1"/>
    <col min="6" max="6" width="11" bestFit="1" customWidth="1"/>
    <col min="7" max="7" width="12.5703125" customWidth="1"/>
    <col min="8" max="8" width="10" hidden="1" customWidth="1"/>
    <col min="9" max="9" width="13.28515625" customWidth="1"/>
    <col min="10" max="10" width="14" customWidth="1"/>
    <col min="11" max="11" width="8" bestFit="1" customWidth="1"/>
    <col min="12" max="12" width="11" bestFit="1" customWidth="1"/>
    <col min="13" max="13" width="12.140625" customWidth="1"/>
    <col min="14" max="14" width="17" bestFit="1" customWidth="1"/>
  </cols>
  <sheetData>
    <row r="1" spans="1:14" s="11" customForma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0" t="s">
        <v>309</v>
      </c>
    </row>
    <row r="2" spans="1:14" outlineLevel="2" collapsed="1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2">
        <v>106315.61</v>
      </c>
      <c r="G2" s="2">
        <v>193185</v>
      </c>
      <c r="H2" s="2">
        <v>0</v>
      </c>
      <c r="I2" s="2">
        <v>193185</v>
      </c>
      <c r="J2" s="2">
        <v>-86869.39</v>
      </c>
      <c r="K2" s="2">
        <f>IFERROR(F2/I2*100,0)</f>
        <v>55.033056396718173</v>
      </c>
      <c r="L2" s="2">
        <v>194641</v>
      </c>
      <c r="M2" s="2">
        <v>1456</v>
      </c>
      <c r="N2" s="12" t="s">
        <v>310</v>
      </c>
    </row>
    <row r="3" spans="1:14" outlineLevel="2" collapsed="1">
      <c r="A3" s="1" t="s">
        <v>13</v>
      </c>
      <c r="B3" s="1" t="s">
        <v>14</v>
      </c>
      <c r="C3" s="1" t="s">
        <v>18</v>
      </c>
      <c r="D3" s="1" t="s">
        <v>19</v>
      </c>
      <c r="E3" s="1" t="s">
        <v>17</v>
      </c>
      <c r="F3" s="2">
        <v>11472.87</v>
      </c>
      <c r="G3" s="2">
        <v>20325</v>
      </c>
      <c r="H3" s="2">
        <v>0</v>
      </c>
      <c r="I3" s="2">
        <v>20325</v>
      </c>
      <c r="J3" s="2">
        <v>-8852.1299999999992</v>
      </c>
      <c r="K3" s="2">
        <f t="shared" ref="K3:K5" si="0">IFERROR(F3/I3*100,0)</f>
        <v>56.447084870848705</v>
      </c>
      <c r="L3" s="2">
        <v>20537</v>
      </c>
      <c r="M3" s="2">
        <v>212</v>
      </c>
      <c r="N3" s="3"/>
    </row>
    <row r="4" spans="1:14" outlineLevel="2" collapsed="1">
      <c r="A4" s="1" t="s">
        <v>13</v>
      </c>
      <c r="B4" s="1" t="s">
        <v>14</v>
      </c>
      <c r="C4" s="1" t="s">
        <v>20</v>
      </c>
      <c r="D4" s="1" t="s">
        <v>21</v>
      </c>
      <c r="E4" s="1" t="s">
        <v>17</v>
      </c>
      <c r="F4" s="2">
        <v>25603.29</v>
      </c>
      <c r="G4" s="2">
        <v>45746</v>
      </c>
      <c r="H4" s="2">
        <v>0</v>
      </c>
      <c r="I4" s="2">
        <v>45746</v>
      </c>
      <c r="J4" s="2">
        <v>-20142.71</v>
      </c>
      <c r="K4" s="2">
        <f t="shared" si="0"/>
        <v>55.968368819131733</v>
      </c>
      <c r="L4" s="2">
        <v>46090</v>
      </c>
      <c r="M4" s="2">
        <v>344</v>
      </c>
      <c r="N4" s="3"/>
    </row>
    <row r="5" spans="1:14" outlineLevel="2" collapsed="1">
      <c r="A5" s="1" t="s">
        <v>13</v>
      </c>
      <c r="B5" s="1" t="s">
        <v>14</v>
      </c>
      <c r="C5" s="1" t="s">
        <v>22</v>
      </c>
      <c r="D5" s="1" t="s">
        <v>23</v>
      </c>
      <c r="E5" s="1" t="s">
        <v>17</v>
      </c>
      <c r="F5" s="2">
        <v>2074.4899999999998</v>
      </c>
      <c r="G5" s="2">
        <v>0</v>
      </c>
      <c r="H5" s="2">
        <v>0</v>
      </c>
      <c r="I5" s="2">
        <v>0</v>
      </c>
      <c r="J5" s="2">
        <v>2074.4899999999998</v>
      </c>
      <c r="K5" s="2">
        <f t="shared" si="0"/>
        <v>0</v>
      </c>
      <c r="L5" s="2">
        <v>0</v>
      </c>
      <c r="M5" s="2">
        <v>0</v>
      </c>
      <c r="N5" s="3"/>
    </row>
    <row r="6" spans="1:14" outlineLevel="1">
      <c r="A6" s="4" t="s">
        <v>13</v>
      </c>
      <c r="B6" s="4" t="s">
        <v>14</v>
      </c>
      <c r="C6" s="4" t="s">
        <v>24</v>
      </c>
      <c r="D6" s="4" t="s">
        <v>24</v>
      </c>
      <c r="E6" s="4" t="s">
        <v>24</v>
      </c>
      <c r="F6" s="5">
        <f t="shared" ref="F6:M6" si="1">SUBTOTAL(9, F2:F5)</f>
        <v>145466.25999999998</v>
      </c>
      <c r="G6" s="5">
        <f t="shared" si="1"/>
        <v>259256</v>
      </c>
      <c r="H6" s="5">
        <f t="shared" si="1"/>
        <v>0</v>
      </c>
      <c r="I6" s="5">
        <f t="shared" si="1"/>
        <v>259256</v>
      </c>
      <c r="J6" s="5">
        <f t="shared" si="1"/>
        <v>-113789.74</v>
      </c>
      <c r="K6" s="5">
        <f t="shared" si="1"/>
        <v>167.4485100866986</v>
      </c>
      <c r="L6" s="5">
        <f t="shared" si="1"/>
        <v>261268</v>
      </c>
      <c r="M6" s="5">
        <f t="shared" si="1"/>
        <v>2012</v>
      </c>
      <c r="N6" s="6"/>
    </row>
    <row r="7" spans="1:14" outlineLevel="2" collapsed="1">
      <c r="A7" s="1" t="s">
        <v>25</v>
      </c>
      <c r="B7" s="1" t="s">
        <v>26</v>
      </c>
      <c r="C7" s="1" t="s">
        <v>27</v>
      </c>
      <c r="D7" s="1" t="s">
        <v>28</v>
      </c>
      <c r="E7" s="1" t="s">
        <v>17</v>
      </c>
      <c r="F7" s="2">
        <v>39127.97</v>
      </c>
      <c r="G7" s="2">
        <v>70635</v>
      </c>
      <c r="H7" s="2">
        <v>0</v>
      </c>
      <c r="I7" s="2">
        <v>70635</v>
      </c>
      <c r="J7" s="2">
        <v>-31507.03</v>
      </c>
      <c r="K7" s="2">
        <f t="shared" ref="K7:K10" si="2">IFERROR(F7/I7*100,0)</f>
        <v>55.394591916188865</v>
      </c>
      <c r="L7" s="2">
        <v>89473</v>
      </c>
      <c r="M7" s="2">
        <v>18838</v>
      </c>
      <c r="N7" s="12" t="s">
        <v>311</v>
      </c>
    </row>
    <row r="8" spans="1:14" outlineLevel="2" collapsed="1">
      <c r="A8" s="1" t="s">
        <v>25</v>
      </c>
      <c r="B8" s="1" t="s">
        <v>26</v>
      </c>
      <c r="C8" s="1" t="s">
        <v>29</v>
      </c>
      <c r="D8" s="1" t="s">
        <v>30</v>
      </c>
      <c r="E8" s="1" t="s">
        <v>17</v>
      </c>
      <c r="F8" s="2">
        <v>2317.6</v>
      </c>
      <c r="G8" s="2">
        <v>3768</v>
      </c>
      <c r="H8" s="2">
        <v>0</v>
      </c>
      <c r="I8" s="2">
        <v>3768</v>
      </c>
      <c r="J8" s="2">
        <v>-1450.4</v>
      </c>
      <c r="K8" s="2">
        <f t="shared" si="2"/>
        <v>61.507430997876853</v>
      </c>
      <c r="L8" s="2">
        <v>5368</v>
      </c>
      <c r="M8" s="2">
        <v>1600</v>
      </c>
      <c r="N8" s="3"/>
    </row>
    <row r="9" spans="1:14" outlineLevel="2" collapsed="1">
      <c r="A9" s="1" t="s">
        <v>25</v>
      </c>
      <c r="B9" s="1" t="s">
        <v>26</v>
      </c>
      <c r="C9" s="1" t="s">
        <v>31</v>
      </c>
      <c r="D9" s="1" t="s">
        <v>32</v>
      </c>
      <c r="E9" s="1" t="s">
        <v>17</v>
      </c>
      <c r="F9" s="2">
        <v>11202.52</v>
      </c>
      <c r="G9" s="2">
        <v>19002</v>
      </c>
      <c r="H9" s="2">
        <v>0</v>
      </c>
      <c r="I9" s="2">
        <v>19002</v>
      </c>
      <c r="J9" s="2">
        <v>-7799.48</v>
      </c>
      <c r="K9" s="2">
        <f t="shared" si="2"/>
        <v>58.954425849910542</v>
      </c>
      <c r="L9" s="2">
        <v>24071</v>
      </c>
      <c r="M9" s="2">
        <v>5069</v>
      </c>
      <c r="N9" s="3"/>
    </row>
    <row r="10" spans="1:14" outlineLevel="2" collapsed="1">
      <c r="A10" s="1" t="s">
        <v>25</v>
      </c>
      <c r="B10" s="1" t="s">
        <v>26</v>
      </c>
      <c r="C10" s="1" t="s">
        <v>33</v>
      </c>
      <c r="D10" s="1" t="s">
        <v>34</v>
      </c>
      <c r="E10" s="1" t="s">
        <v>17</v>
      </c>
      <c r="F10" s="2">
        <v>6153.97</v>
      </c>
      <c r="G10" s="2">
        <v>0</v>
      </c>
      <c r="H10" s="2">
        <v>0</v>
      </c>
      <c r="I10" s="2">
        <v>0</v>
      </c>
      <c r="J10" s="2">
        <v>6153.97</v>
      </c>
      <c r="K10" s="2">
        <f t="shared" si="2"/>
        <v>0</v>
      </c>
      <c r="L10" s="2">
        <v>0</v>
      </c>
      <c r="M10" s="2">
        <v>0</v>
      </c>
      <c r="N10" s="3"/>
    </row>
    <row r="11" spans="1:14" outlineLevel="1">
      <c r="A11" s="4" t="s">
        <v>25</v>
      </c>
      <c r="B11" s="4" t="s">
        <v>26</v>
      </c>
      <c r="C11" s="4" t="s">
        <v>24</v>
      </c>
      <c r="D11" s="4" t="s">
        <v>24</v>
      </c>
      <c r="E11" s="4" t="s">
        <v>24</v>
      </c>
      <c r="F11" s="5">
        <f t="shared" ref="F11:M11" si="3">SUBTOTAL(9, F7:F10)</f>
        <v>58802.06</v>
      </c>
      <c r="G11" s="5">
        <f t="shared" si="3"/>
        <v>93405</v>
      </c>
      <c r="H11" s="5">
        <f t="shared" si="3"/>
        <v>0</v>
      </c>
      <c r="I11" s="5">
        <f t="shared" si="3"/>
        <v>93405</v>
      </c>
      <c r="J11" s="5">
        <f t="shared" si="3"/>
        <v>-34602.94</v>
      </c>
      <c r="K11" s="5">
        <f t="shared" si="3"/>
        <v>175.85644876397626</v>
      </c>
      <c r="L11" s="5">
        <f t="shared" si="3"/>
        <v>118912</v>
      </c>
      <c r="M11" s="5">
        <f t="shared" si="3"/>
        <v>25507</v>
      </c>
      <c r="N11" s="6"/>
    </row>
    <row r="12" spans="1:14" outlineLevel="2" collapsed="1">
      <c r="A12" s="1" t="s">
        <v>35</v>
      </c>
      <c r="B12" s="1" t="s">
        <v>36</v>
      </c>
      <c r="C12" s="1" t="s">
        <v>37</v>
      </c>
      <c r="D12" s="1" t="s">
        <v>38</v>
      </c>
      <c r="E12" s="1" t="s">
        <v>17</v>
      </c>
      <c r="F12" s="2">
        <v>11526.65</v>
      </c>
      <c r="G12" s="2">
        <v>19843</v>
      </c>
      <c r="H12" s="2">
        <v>0</v>
      </c>
      <c r="I12" s="2">
        <v>19843</v>
      </c>
      <c r="J12" s="2">
        <v>-8316.35</v>
      </c>
      <c r="K12" s="2">
        <f t="shared" ref="K12:K15" si="4">IFERROR(F12/I12*100,0)</f>
        <v>58.089250617346167</v>
      </c>
      <c r="L12" s="2">
        <v>21496</v>
      </c>
      <c r="M12" s="2">
        <v>1653</v>
      </c>
      <c r="N12" s="12" t="s">
        <v>311</v>
      </c>
    </row>
    <row r="13" spans="1:14" outlineLevel="2" collapsed="1">
      <c r="A13" s="1" t="s">
        <v>35</v>
      </c>
      <c r="B13" s="1" t="s">
        <v>36</v>
      </c>
      <c r="C13" s="1" t="s">
        <v>39</v>
      </c>
      <c r="D13" s="1" t="s">
        <v>40</v>
      </c>
      <c r="E13" s="1" t="s">
        <v>17</v>
      </c>
      <c r="F13" s="2">
        <v>702.41</v>
      </c>
      <c r="G13" s="2">
        <v>1293</v>
      </c>
      <c r="H13" s="2">
        <v>0</v>
      </c>
      <c r="I13" s="2">
        <v>1293</v>
      </c>
      <c r="J13" s="2">
        <v>-590.59</v>
      </c>
      <c r="K13" s="2">
        <f t="shared" si="4"/>
        <v>54.32405259087394</v>
      </c>
      <c r="L13" s="2">
        <v>1526</v>
      </c>
      <c r="M13" s="2">
        <v>233</v>
      </c>
      <c r="N13" s="3"/>
    </row>
    <row r="14" spans="1:14" outlineLevel="2" collapsed="1">
      <c r="A14" s="1" t="s">
        <v>35</v>
      </c>
      <c r="B14" s="1" t="s">
        <v>36</v>
      </c>
      <c r="C14" s="1" t="s">
        <v>41</v>
      </c>
      <c r="D14" s="1" t="s">
        <v>42</v>
      </c>
      <c r="E14" s="1" t="s">
        <v>17</v>
      </c>
      <c r="F14" s="2">
        <v>3170.17</v>
      </c>
      <c r="G14" s="2">
        <v>5338</v>
      </c>
      <c r="H14" s="2">
        <v>0</v>
      </c>
      <c r="I14" s="2">
        <v>5338</v>
      </c>
      <c r="J14" s="2">
        <v>-2167.83</v>
      </c>
      <c r="K14" s="2">
        <f t="shared" si="4"/>
        <v>59.388722367928061</v>
      </c>
      <c r="L14" s="2">
        <v>5782</v>
      </c>
      <c r="M14" s="2">
        <v>444</v>
      </c>
      <c r="N14" s="3"/>
    </row>
    <row r="15" spans="1:14" outlineLevel="2" collapsed="1">
      <c r="A15" s="1" t="s">
        <v>35</v>
      </c>
      <c r="B15" s="1" t="s">
        <v>36</v>
      </c>
      <c r="C15" s="1" t="s">
        <v>43</v>
      </c>
      <c r="D15" s="1" t="s">
        <v>44</v>
      </c>
      <c r="E15" s="1" t="s">
        <v>17</v>
      </c>
      <c r="F15" s="2">
        <v>329.73</v>
      </c>
      <c r="G15" s="2">
        <v>0</v>
      </c>
      <c r="H15" s="2">
        <v>0</v>
      </c>
      <c r="I15" s="2">
        <v>0</v>
      </c>
      <c r="J15" s="2">
        <v>329.73</v>
      </c>
      <c r="K15" s="2">
        <f t="shared" si="4"/>
        <v>0</v>
      </c>
      <c r="L15" s="2">
        <v>0</v>
      </c>
      <c r="M15" s="2">
        <v>0</v>
      </c>
      <c r="N15" s="3"/>
    </row>
    <row r="16" spans="1:14" outlineLevel="1">
      <c r="A16" s="4" t="s">
        <v>35</v>
      </c>
      <c r="B16" s="4" t="s">
        <v>36</v>
      </c>
      <c r="C16" s="4" t="s">
        <v>24</v>
      </c>
      <c r="D16" s="4" t="s">
        <v>24</v>
      </c>
      <c r="E16" s="4" t="s">
        <v>24</v>
      </c>
      <c r="F16" s="5">
        <f t="shared" ref="F16:M16" si="5">SUBTOTAL(9, F12:F15)</f>
        <v>15728.96</v>
      </c>
      <c r="G16" s="5">
        <f t="shared" si="5"/>
        <v>26474</v>
      </c>
      <c r="H16" s="5">
        <f t="shared" si="5"/>
        <v>0</v>
      </c>
      <c r="I16" s="5">
        <f t="shared" si="5"/>
        <v>26474</v>
      </c>
      <c r="J16" s="5">
        <f t="shared" si="5"/>
        <v>-10745.04</v>
      </c>
      <c r="K16" s="5">
        <f t="shared" si="5"/>
        <v>171.80202557614817</v>
      </c>
      <c r="L16" s="5">
        <f t="shared" si="5"/>
        <v>28804</v>
      </c>
      <c r="M16" s="5">
        <f t="shared" si="5"/>
        <v>2330</v>
      </c>
      <c r="N16" s="6"/>
    </row>
    <row r="17" spans="1:14" outlineLevel="2" collapsed="1">
      <c r="A17" s="1" t="s">
        <v>45</v>
      </c>
      <c r="B17" s="1" t="s">
        <v>46</v>
      </c>
      <c r="C17" s="1" t="s">
        <v>47</v>
      </c>
      <c r="D17" s="1" t="s">
        <v>48</v>
      </c>
      <c r="E17" s="1" t="s">
        <v>17</v>
      </c>
      <c r="F17" s="2">
        <v>670.67</v>
      </c>
      <c r="G17" s="2">
        <v>1150</v>
      </c>
      <c r="H17" s="2">
        <v>0</v>
      </c>
      <c r="I17" s="2">
        <v>1150</v>
      </c>
      <c r="J17" s="2">
        <v>-479.33</v>
      </c>
      <c r="K17" s="2">
        <f t="shared" ref="K17:K23" si="6">IFERROR(F17/I17*100,0)</f>
        <v>58.319130434782608</v>
      </c>
      <c r="L17" s="2">
        <v>1254</v>
      </c>
      <c r="M17" s="2">
        <v>104</v>
      </c>
      <c r="N17" s="12" t="s">
        <v>311</v>
      </c>
    </row>
    <row r="18" spans="1:14" outlineLevel="2" collapsed="1">
      <c r="A18" s="1" t="s">
        <v>45</v>
      </c>
      <c r="B18" s="1" t="s">
        <v>46</v>
      </c>
      <c r="C18" s="1" t="s">
        <v>49</v>
      </c>
      <c r="D18" s="1" t="s">
        <v>50</v>
      </c>
      <c r="E18" s="1" t="s">
        <v>17</v>
      </c>
      <c r="F18" s="2">
        <v>11361.35</v>
      </c>
      <c r="G18" s="2">
        <v>18826</v>
      </c>
      <c r="H18" s="2">
        <v>0</v>
      </c>
      <c r="I18" s="2">
        <v>18826</v>
      </c>
      <c r="J18" s="2">
        <v>-7464.65</v>
      </c>
      <c r="K18" s="2">
        <f t="shared" si="6"/>
        <v>60.349251035801558</v>
      </c>
      <c r="L18" s="2">
        <v>20244</v>
      </c>
      <c r="M18" s="2">
        <v>1418</v>
      </c>
      <c r="N18" s="3"/>
    </row>
    <row r="19" spans="1:14" outlineLevel="2" collapsed="1">
      <c r="A19" s="1" t="s">
        <v>45</v>
      </c>
      <c r="B19" s="1" t="s">
        <v>46</v>
      </c>
      <c r="C19" s="1" t="s">
        <v>51</v>
      </c>
      <c r="D19" s="1" t="s">
        <v>52</v>
      </c>
      <c r="E19" s="1" t="s">
        <v>17</v>
      </c>
      <c r="F19" s="2">
        <v>932.91</v>
      </c>
      <c r="G19" s="2">
        <v>1464</v>
      </c>
      <c r="H19" s="2">
        <v>0</v>
      </c>
      <c r="I19" s="2">
        <v>1464</v>
      </c>
      <c r="J19" s="2">
        <v>-531.09</v>
      </c>
      <c r="K19" s="2">
        <f t="shared" si="6"/>
        <v>63.723360655737707</v>
      </c>
      <c r="L19" s="2">
        <v>1677</v>
      </c>
      <c r="M19" s="2">
        <v>213</v>
      </c>
      <c r="N19" s="3"/>
    </row>
    <row r="20" spans="1:14" outlineLevel="2" collapsed="1">
      <c r="A20" s="1" t="s">
        <v>45</v>
      </c>
      <c r="B20" s="1" t="s">
        <v>46</v>
      </c>
      <c r="C20" s="1" t="s">
        <v>53</v>
      </c>
      <c r="D20" s="1" t="s">
        <v>54</v>
      </c>
      <c r="E20" s="1" t="s">
        <v>17</v>
      </c>
      <c r="F20" s="2">
        <v>199.43</v>
      </c>
      <c r="G20" s="2">
        <v>309</v>
      </c>
      <c r="H20" s="2">
        <v>0</v>
      </c>
      <c r="I20" s="2">
        <v>309</v>
      </c>
      <c r="J20" s="2">
        <v>-109.57</v>
      </c>
      <c r="K20" s="2">
        <f t="shared" si="6"/>
        <v>64.540453074433657</v>
      </c>
      <c r="L20" s="2">
        <v>337</v>
      </c>
      <c r="M20" s="2">
        <v>28</v>
      </c>
      <c r="N20" s="3"/>
    </row>
    <row r="21" spans="1:14" outlineLevel="2" collapsed="1">
      <c r="A21" s="1" t="s">
        <v>45</v>
      </c>
      <c r="B21" s="1" t="s">
        <v>46</v>
      </c>
      <c r="C21" s="1" t="s">
        <v>55</v>
      </c>
      <c r="D21" s="1" t="s">
        <v>56</v>
      </c>
      <c r="E21" s="1" t="s">
        <v>17</v>
      </c>
      <c r="F21" s="2">
        <v>3140.97</v>
      </c>
      <c r="G21" s="2">
        <v>5064</v>
      </c>
      <c r="H21" s="2">
        <v>0</v>
      </c>
      <c r="I21" s="2">
        <v>5064</v>
      </c>
      <c r="J21" s="2">
        <v>-1923.03</v>
      </c>
      <c r="K21" s="2">
        <f t="shared" si="6"/>
        <v>62.025473933649288</v>
      </c>
      <c r="L21" s="2">
        <v>5446</v>
      </c>
      <c r="M21" s="2">
        <v>382</v>
      </c>
      <c r="N21" s="3"/>
    </row>
    <row r="22" spans="1:14" outlineLevel="2" collapsed="1">
      <c r="A22" s="1" t="s">
        <v>45</v>
      </c>
      <c r="B22" s="1" t="s">
        <v>46</v>
      </c>
      <c r="C22" s="1" t="s">
        <v>57</v>
      </c>
      <c r="D22" s="1" t="s">
        <v>58</v>
      </c>
      <c r="E22" s="1" t="s">
        <v>17</v>
      </c>
      <c r="F22" s="2">
        <v>70.78</v>
      </c>
      <c r="G22" s="2">
        <v>0</v>
      </c>
      <c r="H22" s="2">
        <v>0</v>
      </c>
      <c r="I22" s="2">
        <v>0</v>
      </c>
      <c r="J22" s="2">
        <v>70.78</v>
      </c>
      <c r="K22" s="2">
        <f t="shared" si="6"/>
        <v>0</v>
      </c>
      <c r="L22" s="2">
        <v>0</v>
      </c>
      <c r="M22" s="2">
        <v>0</v>
      </c>
      <c r="N22" s="3"/>
    </row>
    <row r="23" spans="1:14" outlineLevel="2" collapsed="1">
      <c r="A23" s="1" t="s">
        <v>45</v>
      </c>
      <c r="B23" s="1" t="s">
        <v>46</v>
      </c>
      <c r="C23" s="1" t="s">
        <v>59</v>
      </c>
      <c r="D23" s="1" t="s">
        <v>60</v>
      </c>
      <c r="E23" s="1" t="s">
        <v>17</v>
      </c>
      <c r="F23" s="2">
        <v>187.04</v>
      </c>
      <c r="G23" s="2">
        <v>0</v>
      </c>
      <c r="H23" s="2">
        <v>0</v>
      </c>
      <c r="I23" s="2">
        <v>0</v>
      </c>
      <c r="J23" s="2">
        <v>187.04</v>
      </c>
      <c r="K23" s="2">
        <f t="shared" si="6"/>
        <v>0</v>
      </c>
      <c r="L23" s="2">
        <v>0</v>
      </c>
      <c r="M23" s="2">
        <v>0</v>
      </c>
      <c r="N23" s="3"/>
    </row>
    <row r="24" spans="1:14" outlineLevel="1">
      <c r="A24" s="4" t="s">
        <v>45</v>
      </c>
      <c r="B24" s="4" t="s">
        <v>46</v>
      </c>
      <c r="C24" s="4" t="s">
        <v>24</v>
      </c>
      <c r="D24" s="4" t="s">
        <v>24</v>
      </c>
      <c r="E24" s="4" t="s">
        <v>24</v>
      </c>
      <c r="F24" s="5">
        <f t="shared" ref="F24:M24" si="7">SUBTOTAL(9, F17:F23)</f>
        <v>16563.150000000001</v>
      </c>
      <c r="G24" s="5">
        <f t="shared" si="7"/>
        <v>26813</v>
      </c>
      <c r="H24" s="5">
        <f t="shared" si="7"/>
        <v>0</v>
      </c>
      <c r="I24" s="5">
        <f t="shared" si="7"/>
        <v>26813</v>
      </c>
      <c r="J24" s="5">
        <f t="shared" si="7"/>
        <v>-10249.849999999999</v>
      </c>
      <c r="K24" s="5">
        <f t="shared" si="7"/>
        <v>308.9576691344048</v>
      </c>
      <c r="L24" s="5">
        <f t="shared" si="7"/>
        <v>28958</v>
      </c>
      <c r="M24" s="5">
        <f t="shared" si="7"/>
        <v>2145</v>
      </c>
      <c r="N24" s="6"/>
    </row>
    <row r="25" spans="1:14" outlineLevel="2" collapsed="1">
      <c r="A25" s="1" t="s">
        <v>61</v>
      </c>
      <c r="B25" s="1" t="s">
        <v>62</v>
      </c>
      <c r="C25" s="1" t="s">
        <v>63</v>
      </c>
      <c r="D25" s="1" t="s">
        <v>64</v>
      </c>
      <c r="E25" s="1" t="s">
        <v>17</v>
      </c>
      <c r="F25" s="2">
        <v>5328.1</v>
      </c>
      <c r="G25" s="2">
        <v>12154</v>
      </c>
      <c r="H25" s="2">
        <v>0</v>
      </c>
      <c r="I25" s="2">
        <v>12154</v>
      </c>
      <c r="J25" s="2">
        <v>-6825.9</v>
      </c>
      <c r="K25" s="2">
        <f t="shared" ref="K25:K34" si="8">IFERROR(F25/I25*100,0)</f>
        <v>43.838242553891725</v>
      </c>
      <c r="L25" s="2">
        <v>14305</v>
      </c>
      <c r="M25" s="2">
        <v>2151</v>
      </c>
      <c r="N25" s="12" t="s">
        <v>311</v>
      </c>
    </row>
    <row r="26" spans="1:14" outlineLevel="2" collapsed="1">
      <c r="A26" s="1" t="s">
        <v>61</v>
      </c>
      <c r="B26" s="1" t="s">
        <v>62</v>
      </c>
      <c r="C26" s="1" t="s">
        <v>65</v>
      </c>
      <c r="D26" s="1" t="s">
        <v>66</v>
      </c>
      <c r="E26" s="1" t="s">
        <v>17</v>
      </c>
      <c r="F26" s="2">
        <v>5665.79</v>
      </c>
      <c r="G26" s="2">
        <v>6639</v>
      </c>
      <c r="H26" s="2">
        <v>0</v>
      </c>
      <c r="I26" s="2">
        <v>6639</v>
      </c>
      <c r="J26" s="2">
        <v>-973.21</v>
      </c>
      <c r="K26" s="2">
        <f t="shared" si="8"/>
        <v>85.341015213134511</v>
      </c>
      <c r="L26" s="2">
        <v>7309</v>
      </c>
      <c r="M26" s="2">
        <v>670</v>
      </c>
      <c r="N26" s="3"/>
    </row>
    <row r="27" spans="1:14" outlineLevel="2" collapsed="1">
      <c r="A27" s="1" t="s">
        <v>61</v>
      </c>
      <c r="B27" s="1" t="s">
        <v>62</v>
      </c>
      <c r="C27" s="1" t="s">
        <v>67</v>
      </c>
      <c r="D27" s="1" t="s">
        <v>68</v>
      </c>
      <c r="E27" s="1" t="s">
        <v>17</v>
      </c>
      <c r="F27" s="2">
        <v>186.46</v>
      </c>
      <c r="G27" s="2">
        <v>281</v>
      </c>
      <c r="H27" s="2">
        <v>0</v>
      </c>
      <c r="I27" s="2">
        <v>281</v>
      </c>
      <c r="J27" s="2">
        <v>-94.54</v>
      </c>
      <c r="K27" s="2">
        <f t="shared" si="8"/>
        <v>66.355871886120994</v>
      </c>
      <c r="L27" s="2">
        <v>401</v>
      </c>
      <c r="M27" s="2">
        <v>120</v>
      </c>
      <c r="N27" s="3"/>
    </row>
    <row r="28" spans="1:14" outlineLevel="2" collapsed="1">
      <c r="A28" s="1" t="s">
        <v>61</v>
      </c>
      <c r="B28" s="1" t="s">
        <v>62</v>
      </c>
      <c r="C28" s="1" t="s">
        <v>69</v>
      </c>
      <c r="D28" s="1" t="s">
        <v>70</v>
      </c>
      <c r="E28" s="1" t="s">
        <v>17</v>
      </c>
      <c r="F28" s="2">
        <v>60.4</v>
      </c>
      <c r="G28" s="2">
        <v>0</v>
      </c>
      <c r="H28" s="2">
        <v>0</v>
      </c>
      <c r="I28" s="2">
        <v>0</v>
      </c>
      <c r="J28" s="2">
        <v>60.4</v>
      </c>
      <c r="K28" s="2">
        <f t="shared" si="8"/>
        <v>0</v>
      </c>
      <c r="L28" s="2">
        <v>0</v>
      </c>
      <c r="M28" s="2">
        <v>0</v>
      </c>
      <c r="N28" s="3"/>
    </row>
    <row r="29" spans="1:14" outlineLevel="2" collapsed="1">
      <c r="A29" s="1" t="s">
        <v>61</v>
      </c>
      <c r="B29" s="1" t="s">
        <v>62</v>
      </c>
      <c r="C29" s="1" t="s">
        <v>71</v>
      </c>
      <c r="D29" s="1" t="s">
        <v>72</v>
      </c>
      <c r="E29" s="1" t="s">
        <v>17</v>
      </c>
      <c r="F29" s="2">
        <v>1445.75</v>
      </c>
      <c r="G29" s="2">
        <v>3269</v>
      </c>
      <c r="H29" s="2">
        <v>0</v>
      </c>
      <c r="I29" s="2">
        <v>3269</v>
      </c>
      <c r="J29" s="2">
        <v>-1823.25</v>
      </c>
      <c r="K29" s="2">
        <f t="shared" si="8"/>
        <v>44.226063016212905</v>
      </c>
      <c r="L29" s="2">
        <v>3847</v>
      </c>
      <c r="M29" s="2">
        <v>578</v>
      </c>
      <c r="N29" s="3"/>
    </row>
    <row r="30" spans="1:14" outlineLevel="2" collapsed="1">
      <c r="A30" s="1" t="s">
        <v>61</v>
      </c>
      <c r="B30" s="1" t="s">
        <v>62</v>
      </c>
      <c r="C30" s="1" t="s">
        <v>73</v>
      </c>
      <c r="D30" s="1" t="s">
        <v>74</v>
      </c>
      <c r="E30" s="1" t="s">
        <v>17</v>
      </c>
      <c r="F30" s="2">
        <v>1560.22</v>
      </c>
      <c r="G30" s="2">
        <v>1787</v>
      </c>
      <c r="H30" s="2">
        <v>0</v>
      </c>
      <c r="I30" s="2">
        <v>1787</v>
      </c>
      <c r="J30" s="2">
        <v>-226.78</v>
      </c>
      <c r="K30" s="2">
        <f t="shared" si="8"/>
        <v>87.309457190822613</v>
      </c>
      <c r="L30" s="2">
        <v>1967</v>
      </c>
      <c r="M30" s="2">
        <v>180</v>
      </c>
      <c r="N30" s="3"/>
    </row>
    <row r="31" spans="1:14" outlineLevel="2" collapsed="1">
      <c r="A31" s="1" t="s">
        <v>61</v>
      </c>
      <c r="B31" s="1" t="s">
        <v>62</v>
      </c>
      <c r="C31" s="1" t="s">
        <v>75</v>
      </c>
      <c r="D31" s="1" t="s">
        <v>76</v>
      </c>
      <c r="E31" s="1" t="s">
        <v>17</v>
      </c>
      <c r="F31" s="2">
        <v>323.99</v>
      </c>
      <c r="G31" s="2">
        <v>0</v>
      </c>
      <c r="H31" s="2">
        <v>0</v>
      </c>
      <c r="I31" s="2">
        <v>0</v>
      </c>
      <c r="J31" s="2">
        <v>323.99</v>
      </c>
      <c r="K31" s="2">
        <f t="shared" si="8"/>
        <v>0</v>
      </c>
      <c r="L31" s="2">
        <v>0</v>
      </c>
      <c r="M31" s="2">
        <v>0</v>
      </c>
      <c r="N31" s="3"/>
    </row>
    <row r="32" spans="1:14" outlineLevel="2" collapsed="1">
      <c r="A32" s="1" t="s">
        <v>61</v>
      </c>
      <c r="B32" s="1" t="s">
        <v>62</v>
      </c>
      <c r="C32" s="1" t="s">
        <v>77</v>
      </c>
      <c r="D32" s="1" t="s">
        <v>78</v>
      </c>
      <c r="E32" s="1" t="s">
        <v>17</v>
      </c>
      <c r="F32" s="2">
        <v>330.04</v>
      </c>
      <c r="G32" s="2">
        <v>0</v>
      </c>
      <c r="H32" s="2">
        <v>0</v>
      </c>
      <c r="I32" s="2">
        <v>0</v>
      </c>
      <c r="J32" s="2">
        <v>330.04</v>
      </c>
      <c r="K32" s="2">
        <f t="shared" si="8"/>
        <v>0</v>
      </c>
      <c r="L32" s="2">
        <v>0</v>
      </c>
      <c r="M32" s="2">
        <v>0</v>
      </c>
      <c r="N32" s="3"/>
    </row>
    <row r="33" spans="1:14" outlineLevel="2" collapsed="1">
      <c r="A33" s="1" t="s">
        <v>61</v>
      </c>
      <c r="B33" s="1" t="s">
        <v>62</v>
      </c>
      <c r="C33" s="1" t="s">
        <v>79</v>
      </c>
      <c r="D33" s="1" t="s">
        <v>80</v>
      </c>
      <c r="E33" s="1" t="s">
        <v>17</v>
      </c>
      <c r="F33" s="2">
        <v>-11265.17</v>
      </c>
      <c r="G33" s="2">
        <v>-20530</v>
      </c>
      <c r="H33" s="2">
        <v>0</v>
      </c>
      <c r="I33" s="2">
        <v>-20530</v>
      </c>
      <c r="J33" s="2">
        <v>9264.83</v>
      </c>
      <c r="K33" s="2">
        <f t="shared" si="8"/>
        <v>54.871748660496834</v>
      </c>
      <c r="L33" s="2">
        <v>-21715</v>
      </c>
      <c r="M33" s="2">
        <v>-1185</v>
      </c>
      <c r="N33" s="12" t="s">
        <v>312</v>
      </c>
    </row>
    <row r="34" spans="1:14" outlineLevel="2" collapsed="1">
      <c r="A34" s="1" t="s">
        <v>61</v>
      </c>
      <c r="B34" s="1" t="s">
        <v>62</v>
      </c>
      <c r="C34" s="1" t="s">
        <v>81</v>
      </c>
      <c r="D34" s="1" t="s">
        <v>82</v>
      </c>
      <c r="E34" s="1" t="s">
        <v>17</v>
      </c>
      <c r="F34" s="2">
        <v>349.35</v>
      </c>
      <c r="G34" s="2">
        <v>346</v>
      </c>
      <c r="H34" s="2">
        <v>0</v>
      </c>
      <c r="I34" s="2">
        <v>346</v>
      </c>
      <c r="J34" s="2">
        <v>3.35</v>
      </c>
      <c r="K34" s="2">
        <f t="shared" si="8"/>
        <v>100.96820809248554</v>
      </c>
      <c r="L34" s="2">
        <v>346</v>
      </c>
      <c r="M34" s="2">
        <v>0</v>
      </c>
      <c r="N34" s="3"/>
    </row>
    <row r="35" spans="1:14" outlineLevel="1">
      <c r="A35" s="4" t="s">
        <v>61</v>
      </c>
      <c r="B35" s="4" t="s">
        <v>62</v>
      </c>
      <c r="C35" s="4" t="s">
        <v>24</v>
      </c>
      <c r="D35" s="4" t="s">
        <v>24</v>
      </c>
      <c r="E35" s="4" t="s">
        <v>24</v>
      </c>
      <c r="F35" s="5">
        <f t="shared" ref="F35:M35" si="9">SUBTOTAL(9, F25:F34)</f>
        <v>3984.929999999998</v>
      </c>
      <c r="G35" s="5">
        <f t="shared" si="9"/>
        <v>3946</v>
      </c>
      <c r="H35" s="5">
        <f t="shared" si="9"/>
        <v>0</v>
      </c>
      <c r="I35" s="5">
        <f t="shared" si="9"/>
        <v>3946</v>
      </c>
      <c r="J35" s="5">
        <f t="shared" si="9"/>
        <v>38.929999999999929</v>
      </c>
      <c r="K35" s="5">
        <f t="shared" si="9"/>
        <v>482.91060661316516</v>
      </c>
      <c r="L35" s="5">
        <f t="shared" si="9"/>
        <v>6460</v>
      </c>
      <c r="M35" s="5">
        <f t="shared" si="9"/>
        <v>2514</v>
      </c>
      <c r="N35" s="6"/>
    </row>
    <row r="36" spans="1:14" outlineLevel="2" collapsed="1">
      <c r="A36" s="1" t="s">
        <v>83</v>
      </c>
      <c r="B36" s="1" t="s">
        <v>84</v>
      </c>
      <c r="C36" s="1" t="s">
        <v>85</v>
      </c>
      <c r="D36" s="1" t="s">
        <v>86</v>
      </c>
      <c r="E36" s="1" t="s">
        <v>17</v>
      </c>
      <c r="F36" s="2">
        <v>985.15</v>
      </c>
      <c r="G36" s="2">
        <v>1000</v>
      </c>
      <c r="H36" s="2">
        <v>0</v>
      </c>
      <c r="I36" s="2">
        <v>1000</v>
      </c>
      <c r="J36" s="2">
        <v>-14.85</v>
      </c>
      <c r="K36" s="2">
        <f t="shared" ref="K36:K41" si="10">IFERROR(F36/I36*100,0)</f>
        <v>98.515000000000001</v>
      </c>
      <c r="L36" s="2">
        <v>1102</v>
      </c>
      <c r="M36" s="2">
        <v>102</v>
      </c>
      <c r="N36" s="3"/>
    </row>
    <row r="37" spans="1:14" outlineLevel="2" collapsed="1">
      <c r="A37" s="1" t="s">
        <v>83</v>
      </c>
      <c r="B37" s="1" t="s">
        <v>84</v>
      </c>
      <c r="C37" s="1" t="s">
        <v>87</v>
      </c>
      <c r="D37" s="1" t="s">
        <v>88</v>
      </c>
      <c r="E37" s="1" t="s">
        <v>17</v>
      </c>
      <c r="F37" s="2">
        <v>947.24</v>
      </c>
      <c r="G37" s="2">
        <v>1586</v>
      </c>
      <c r="H37" s="2">
        <v>0</v>
      </c>
      <c r="I37" s="2">
        <v>1586</v>
      </c>
      <c r="J37" s="2">
        <v>-638.76</v>
      </c>
      <c r="K37" s="2">
        <f t="shared" si="10"/>
        <v>59.725094577553591</v>
      </c>
      <c r="L37" s="2">
        <v>1586</v>
      </c>
      <c r="M37" s="2">
        <v>0</v>
      </c>
      <c r="N37" s="3"/>
    </row>
    <row r="38" spans="1:14" outlineLevel="2" collapsed="1">
      <c r="A38" s="1" t="s">
        <v>83</v>
      </c>
      <c r="B38" s="1" t="s">
        <v>84</v>
      </c>
      <c r="C38" s="1" t="s">
        <v>89</v>
      </c>
      <c r="D38" s="1" t="s">
        <v>90</v>
      </c>
      <c r="E38" s="1" t="s">
        <v>17</v>
      </c>
      <c r="F38" s="2">
        <v>324.26</v>
      </c>
      <c r="G38" s="2">
        <v>200</v>
      </c>
      <c r="H38" s="2">
        <v>0</v>
      </c>
      <c r="I38" s="2">
        <v>200</v>
      </c>
      <c r="J38" s="2">
        <v>124.26</v>
      </c>
      <c r="K38" s="2">
        <f t="shared" si="10"/>
        <v>162.13</v>
      </c>
      <c r="L38" s="2">
        <v>200</v>
      </c>
      <c r="M38" s="2">
        <v>0</v>
      </c>
      <c r="N38" s="3"/>
    </row>
    <row r="39" spans="1:14" outlineLevel="2" collapsed="1">
      <c r="A39" s="1" t="s">
        <v>83</v>
      </c>
      <c r="B39" s="1" t="s">
        <v>84</v>
      </c>
      <c r="C39" s="1" t="s">
        <v>91</v>
      </c>
      <c r="D39" s="1" t="s">
        <v>92</v>
      </c>
      <c r="E39" s="1" t="s">
        <v>17</v>
      </c>
      <c r="F39" s="2">
        <v>10.99</v>
      </c>
      <c r="G39" s="2">
        <v>0</v>
      </c>
      <c r="H39" s="2">
        <v>0</v>
      </c>
      <c r="I39" s="2">
        <v>0</v>
      </c>
      <c r="J39" s="2">
        <v>10.99</v>
      </c>
      <c r="K39" s="2">
        <f t="shared" si="10"/>
        <v>0</v>
      </c>
      <c r="L39" s="2">
        <v>0</v>
      </c>
      <c r="M39" s="2">
        <v>0</v>
      </c>
      <c r="N39" s="3"/>
    </row>
    <row r="40" spans="1:14" outlineLevel="2" collapsed="1">
      <c r="A40" s="1" t="s">
        <v>83</v>
      </c>
      <c r="B40" s="1" t="s">
        <v>84</v>
      </c>
      <c r="C40" s="1" t="s">
        <v>93</v>
      </c>
      <c r="D40" s="1" t="s">
        <v>94</v>
      </c>
      <c r="E40" s="1" t="s">
        <v>17</v>
      </c>
      <c r="F40" s="2">
        <v>500</v>
      </c>
      <c r="G40" s="2">
        <v>850</v>
      </c>
      <c r="H40" s="2">
        <v>0</v>
      </c>
      <c r="I40" s="2">
        <v>850</v>
      </c>
      <c r="J40" s="2">
        <v>-350</v>
      </c>
      <c r="K40" s="2">
        <f t="shared" si="10"/>
        <v>58.82352941176471</v>
      </c>
      <c r="L40" s="2">
        <v>715</v>
      </c>
      <c r="M40" s="2">
        <v>-135</v>
      </c>
      <c r="N40" s="12" t="s">
        <v>313</v>
      </c>
    </row>
    <row r="41" spans="1:14" outlineLevel="2" collapsed="1">
      <c r="A41" s="1" t="s">
        <v>83</v>
      </c>
      <c r="B41" s="1" t="s">
        <v>84</v>
      </c>
      <c r="C41" s="1" t="s">
        <v>95</v>
      </c>
      <c r="D41" s="1" t="s">
        <v>96</v>
      </c>
      <c r="E41" s="1" t="s">
        <v>17</v>
      </c>
      <c r="F41" s="2">
        <v>98</v>
      </c>
      <c r="G41" s="2">
        <v>200</v>
      </c>
      <c r="H41" s="2">
        <v>0</v>
      </c>
      <c r="I41" s="2">
        <v>200</v>
      </c>
      <c r="J41" s="2">
        <v>-102</v>
      </c>
      <c r="K41" s="2">
        <f t="shared" si="10"/>
        <v>49</v>
      </c>
      <c r="L41" s="2">
        <v>200</v>
      </c>
      <c r="M41" s="2">
        <v>0</v>
      </c>
      <c r="N41" s="3"/>
    </row>
    <row r="42" spans="1:14" outlineLevel="1">
      <c r="A42" s="4" t="s">
        <v>83</v>
      </c>
      <c r="B42" s="4" t="s">
        <v>84</v>
      </c>
      <c r="C42" s="4" t="s">
        <v>24</v>
      </c>
      <c r="D42" s="4" t="s">
        <v>24</v>
      </c>
      <c r="E42" s="4" t="s">
        <v>24</v>
      </c>
      <c r="F42" s="5">
        <f t="shared" ref="F42:M42" si="11">SUBTOTAL(9, F36:F41)</f>
        <v>2865.6399999999994</v>
      </c>
      <c r="G42" s="5">
        <f t="shared" si="11"/>
        <v>3836</v>
      </c>
      <c r="H42" s="5">
        <f t="shared" si="11"/>
        <v>0</v>
      </c>
      <c r="I42" s="5">
        <f t="shared" si="11"/>
        <v>3836</v>
      </c>
      <c r="J42" s="5">
        <f t="shared" si="11"/>
        <v>-970.36</v>
      </c>
      <c r="K42" s="5">
        <f t="shared" si="11"/>
        <v>428.19362398931827</v>
      </c>
      <c r="L42" s="5">
        <f t="shared" si="11"/>
        <v>3803</v>
      </c>
      <c r="M42" s="5">
        <f t="shared" si="11"/>
        <v>-33</v>
      </c>
      <c r="N42" s="6"/>
    </row>
    <row r="43" spans="1:14" outlineLevel="2" collapsed="1">
      <c r="A43" s="1" t="s">
        <v>97</v>
      </c>
      <c r="B43" s="1" t="s">
        <v>98</v>
      </c>
      <c r="C43" s="1" t="s">
        <v>99</v>
      </c>
      <c r="D43" s="1" t="s">
        <v>100</v>
      </c>
      <c r="E43" s="1" t="s">
        <v>17</v>
      </c>
      <c r="F43" s="2">
        <v>2780</v>
      </c>
      <c r="G43" s="2">
        <v>8000</v>
      </c>
      <c r="H43" s="2">
        <v>0</v>
      </c>
      <c r="I43" s="2">
        <v>8000</v>
      </c>
      <c r="J43" s="2">
        <v>-5220</v>
      </c>
      <c r="K43" s="2">
        <f>IFERROR(F43/I43*100,0)</f>
        <v>34.75</v>
      </c>
      <c r="L43" s="2">
        <v>8295</v>
      </c>
      <c r="M43" s="2">
        <v>295</v>
      </c>
      <c r="N43" s="12" t="s">
        <v>314</v>
      </c>
    </row>
    <row r="44" spans="1:14" outlineLevel="1">
      <c r="A44" s="4" t="s">
        <v>97</v>
      </c>
      <c r="B44" s="4" t="s">
        <v>98</v>
      </c>
      <c r="C44" s="4" t="s">
        <v>24</v>
      </c>
      <c r="D44" s="4" t="s">
        <v>24</v>
      </c>
      <c r="E44" s="4" t="s">
        <v>24</v>
      </c>
      <c r="F44" s="5">
        <f t="shared" ref="F44:M44" si="12">SUBTOTAL(9, F43:F43)</f>
        <v>2780</v>
      </c>
      <c r="G44" s="5">
        <f t="shared" si="12"/>
        <v>8000</v>
      </c>
      <c r="H44" s="5">
        <f t="shared" si="12"/>
        <v>0</v>
      </c>
      <c r="I44" s="5">
        <f t="shared" si="12"/>
        <v>8000</v>
      </c>
      <c r="J44" s="5">
        <f t="shared" si="12"/>
        <v>-5220</v>
      </c>
      <c r="K44" s="5">
        <f t="shared" si="12"/>
        <v>34.75</v>
      </c>
      <c r="L44" s="5">
        <f t="shared" si="12"/>
        <v>8295</v>
      </c>
      <c r="M44" s="5">
        <f t="shared" si="12"/>
        <v>295</v>
      </c>
      <c r="N44" s="6"/>
    </row>
    <row r="45" spans="1:14" outlineLevel="2" collapsed="1">
      <c r="A45" s="1" t="s">
        <v>101</v>
      </c>
      <c r="B45" s="1" t="s">
        <v>102</v>
      </c>
      <c r="C45" s="1" t="s">
        <v>103</v>
      </c>
      <c r="D45" s="1" t="s">
        <v>104</v>
      </c>
      <c r="E45" s="1" t="s">
        <v>17</v>
      </c>
      <c r="F45" s="2">
        <v>4778.24</v>
      </c>
      <c r="G45" s="2">
        <v>4777</v>
      </c>
      <c r="H45" s="2">
        <v>0</v>
      </c>
      <c r="I45" s="2">
        <v>4777</v>
      </c>
      <c r="J45" s="2">
        <v>1.24</v>
      </c>
      <c r="K45" s="2">
        <f>IFERROR(F45/I45*100,0)</f>
        <v>100.02595771404647</v>
      </c>
      <c r="L45" s="2">
        <v>4778</v>
      </c>
      <c r="M45" s="2">
        <v>1</v>
      </c>
      <c r="N45" s="3"/>
    </row>
    <row r="46" spans="1:14" outlineLevel="1">
      <c r="A46" s="4" t="s">
        <v>101</v>
      </c>
      <c r="B46" s="4" t="s">
        <v>102</v>
      </c>
      <c r="C46" s="4" t="s">
        <v>24</v>
      </c>
      <c r="D46" s="4" t="s">
        <v>24</v>
      </c>
      <c r="E46" s="4" t="s">
        <v>24</v>
      </c>
      <c r="F46" s="5">
        <f t="shared" ref="F46:M46" si="13">SUBTOTAL(9, F45:F45)</f>
        <v>4778.24</v>
      </c>
      <c r="G46" s="5">
        <f t="shared" si="13"/>
        <v>4777</v>
      </c>
      <c r="H46" s="5">
        <f t="shared" si="13"/>
        <v>0</v>
      </c>
      <c r="I46" s="5">
        <f t="shared" si="13"/>
        <v>4777</v>
      </c>
      <c r="J46" s="5">
        <f t="shared" si="13"/>
        <v>1.24</v>
      </c>
      <c r="K46" s="5">
        <f t="shared" si="13"/>
        <v>100.02595771404647</v>
      </c>
      <c r="L46" s="5">
        <f t="shared" si="13"/>
        <v>4778</v>
      </c>
      <c r="M46" s="5">
        <f t="shared" si="13"/>
        <v>1</v>
      </c>
      <c r="N46" s="6"/>
    </row>
    <row r="47" spans="1:14" outlineLevel="2" collapsed="1">
      <c r="A47" s="1" t="s">
        <v>105</v>
      </c>
      <c r="B47" s="1" t="s">
        <v>106</v>
      </c>
      <c r="C47" s="1" t="s">
        <v>107</v>
      </c>
      <c r="D47" s="1" t="s">
        <v>108</v>
      </c>
      <c r="E47" s="1" t="s">
        <v>17</v>
      </c>
      <c r="F47" s="2">
        <v>2482.9499999999998</v>
      </c>
      <c r="G47" s="2">
        <v>2608</v>
      </c>
      <c r="H47" s="2">
        <v>0</v>
      </c>
      <c r="I47" s="2">
        <v>2608</v>
      </c>
      <c r="J47" s="2">
        <v>-125.05</v>
      </c>
      <c r="K47" s="2">
        <f>IFERROR(F47/I47*100,0)</f>
        <v>95.205138036809814</v>
      </c>
      <c r="L47" s="2">
        <v>2483</v>
      </c>
      <c r="M47" s="2">
        <v>-125</v>
      </c>
      <c r="N47" s="12" t="s">
        <v>315</v>
      </c>
    </row>
    <row r="48" spans="1:14" outlineLevel="1">
      <c r="A48" s="4" t="s">
        <v>105</v>
      </c>
      <c r="B48" s="4" t="s">
        <v>106</v>
      </c>
      <c r="C48" s="4" t="s">
        <v>24</v>
      </c>
      <c r="D48" s="4" t="s">
        <v>24</v>
      </c>
      <c r="E48" s="4" t="s">
        <v>24</v>
      </c>
      <c r="F48" s="5">
        <f t="shared" ref="F48:M48" si="14">SUBTOTAL(9, F47:F47)</f>
        <v>2482.9499999999998</v>
      </c>
      <c r="G48" s="5">
        <f t="shared" si="14"/>
        <v>2608</v>
      </c>
      <c r="H48" s="5">
        <f t="shared" si="14"/>
        <v>0</v>
      </c>
      <c r="I48" s="5">
        <f t="shared" si="14"/>
        <v>2608</v>
      </c>
      <c r="J48" s="5">
        <f t="shared" si="14"/>
        <v>-125.05</v>
      </c>
      <c r="K48" s="5">
        <f t="shared" si="14"/>
        <v>95.205138036809814</v>
      </c>
      <c r="L48" s="5">
        <f t="shared" si="14"/>
        <v>2483</v>
      </c>
      <c r="M48" s="5">
        <f t="shared" si="14"/>
        <v>-125</v>
      </c>
      <c r="N48" s="6"/>
    </row>
    <row r="49" spans="1:14" outlineLevel="2" collapsed="1">
      <c r="A49" s="1" t="s">
        <v>109</v>
      </c>
      <c r="B49" s="1" t="s">
        <v>110</v>
      </c>
      <c r="C49" s="1" t="s">
        <v>111</v>
      </c>
      <c r="D49" s="1" t="s">
        <v>112</v>
      </c>
      <c r="E49" s="1" t="s">
        <v>17</v>
      </c>
      <c r="F49" s="2">
        <v>1157.75</v>
      </c>
      <c r="G49" s="2">
        <v>1500</v>
      </c>
      <c r="H49" s="2">
        <v>0</v>
      </c>
      <c r="I49" s="2">
        <v>1500</v>
      </c>
      <c r="J49" s="2">
        <v>-342.25</v>
      </c>
      <c r="K49" s="2">
        <f t="shared" ref="K49:K50" si="15">IFERROR(F49/I49*100,0)</f>
        <v>77.183333333333337</v>
      </c>
      <c r="L49" s="2">
        <v>1500</v>
      </c>
      <c r="M49" s="2">
        <v>0</v>
      </c>
      <c r="N49" s="3"/>
    </row>
    <row r="50" spans="1:14" outlineLevel="2" collapsed="1">
      <c r="A50" s="1" t="s">
        <v>109</v>
      </c>
      <c r="B50" s="1" t="s">
        <v>110</v>
      </c>
      <c r="C50" s="1" t="s">
        <v>113</v>
      </c>
      <c r="D50" s="1" t="s">
        <v>114</v>
      </c>
      <c r="E50" s="1" t="s">
        <v>17</v>
      </c>
      <c r="F50" s="2">
        <v>2238.62</v>
      </c>
      <c r="G50" s="2">
        <v>3400</v>
      </c>
      <c r="H50" s="2">
        <v>0</v>
      </c>
      <c r="I50" s="2">
        <v>3400</v>
      </c>
      <c r="J50" s="2">
        <v>-1161.3800000000001</v>
      </c>
      <c r="K50" s="2">
        <f t="shared" si="15"/>
        <v>65.841764705882355</v>
      </c>
      <c r="L50" s="2">
        <v>3400</v>
      </c>
      <c r="M50" s="2">
        <v>0</v>
      </c>
      <c r="N50" s="12" t="s">
        <v>316</v>
      </c>
    </row>
    <row r="51" spans="1:14" outlineLevel="1">
      <c r="A51" s="4" t="s">
        <v>109</v>
      </c>
      <c r="B51" s="4" t="s">
        <v>110</v>
      </c>
      <c r="C51" s="4" t="s">
        <v>24</v>
      </c>
      <c r="D51" s="4" t="s">
        <v>24</v>
      </c>
      <c r="E51" s="4" t="s">
        <v>24</v>
      </c>
      <c r="F51" s="5">
        <f t="shared" ref="F51:M51" si="16">SUBTOTAL(9, F49:F50)</f>
        <v>3396.37</v>
      </c>
      <c r="G51" s="5">
        <f t="shared" si="16"/>
        <v>4900</v>
      </c>
      <c r="H51" s="5">
        <f t="shared" si="16"/>
        <v>0</v>
      </c>
      <c r="I51" s="5">
        <f t="shared" si="16"/>
        <v>4900</v>
      </c>
      <c r="J51" s="5">
        <f t="shared" si="16"/>
        <v>-1503.63</v>
      </c>
      <c r="K51" s="5">
        <f t="shared" si="16"/>
        <v>143.02509803921569</v>
      </c>
      <c r="L51" s="5">
        <f t="shared" si="16"/>
        <v>4900</v>
      </c>
      <c r="M51" s="5">
        <f t="shared" si="16"/>
        <v>0</v>
      </c>
      <c r="N51" s="6"/>
    </row>
    <row r="52" spans="1:14" outlineLevel="2" collapsed="1">
      <c r="A52" s="1" t="s">
        <v>115</v>
      </c>
      <c r="B52" s="1" t="s">
        <v>116</v>
      </c>
      <c r="C52" s="1" t="s">
        <v>117</v>
      </c>
      <c r="D52" s="1" t="s">
        <v>118</v>
      </c>
      <c r="E52" s="1" t="s">
        <v>17</v>
      </c>
      <c r="F52" s="2">
        <v>2072.98</v>
      </c>
      <c r="G52" s="2">
        <v>3569</v>
      </c>
      <c r="H52" s="2">
        <v>0</v>
      </c>
      <c r="I52" s="2">
        <v>3569</v>
      </c>
      <c r="J52" s="2">
        <v>-1496.02</v>
      </c>
      <c r="K52" s="2">
        <f>IFERROR(F52/I52*100,0)</f>
        <v>58.082936396749794</v>
      </c>
      <c r="L52" s="2">
        <v>3569</v>
      </c>
      <c r="M52" s="2">
        <v>0</v>
      </c>
      <c r="N52" s="12" t="s">
        <v>317</v>
      </c>
    </row>
    <row r="53" spans="1:14" outlineLevel="1">
      <c r="A53" s="4" t="s">
        <v>115</v>
      </c>
      <c r="B53" s="4" t="s">
        <v>116</v>
      </c>
      <c r="C53" s="4" t="s">
        <v>24</v>
      </c>
      <c r="D53" s="4" t="s">
        <v>24</v>
      </c>
      <c r="E53" s="4" t="s">
        <v>24</v>
      </c>
      <c r="F53" s="5">
        <f t="shared" ref="F53:M53" si="17">SUBTOTAL(9, F52:F52)</f>
        <v>2072.98</v>
      </c>
      <c r="G53" s="5">
        <f t="shared" si="17"/>
        <v>3569</v>
      </c>
      <c r="H53" s="5">
        <f t="shared" si="17"/>
        <v>0</v>
      </c>
      <c r="I53" s="5">
        <f t="shared" si="17"/>
        <v>3569</v>
      </c>
      <c r="J53" s="5">
        <f t="shared" si="17"/>
        <v>-1496.02</v>
      </c>
      <c r="K53" s="5">
        <f t="shared" si="17"/>
        <v>58.082936396749794</v>
      </c>
      <c r="L53" s="5">
        <f t="shared" si="17"/>
        <v>3569</v>
      </c>
      <c r="M53" s="5">
        <f t="shared" si="17"/>
        <v>0</v>
      </c>
      <c r="N53" s="6"/>
    </row>
    <row r="54" spans="1:14" outlineLevel="2" collapsed="1">
      <c r="A54" s="1" t="s">
        <v>119</v>
      </c>
      <c r="B54" s="1" t="s">
        <v>120</v>
      </c>
      <c r="C54" s="1" t="s">
        <v>121</v>
      </c>
      <c r="D54" s="1" t="s">
        <v>122</v>
      </c>
      <c r="E54" s="1" t="s">
        <v>17</v>
      </c>
      <c r="F54" s="2">
        <v>0</v>
      </c>
      <c r="G54" s="2">
        <v>60</v>
      </c>
      <c r="H54" s="2">
        <v>0</v>
      </c>
      <c r="I54" s="2">
        <v>60</v>
      </c>
      <c r="J54" s="2">
        <v>-60</v>
      </c>
      <c r="K54" s="2">
        <f t="shared" ref="K54:K55" si="18">IFERROR(F54/I54*100,0)</f>
        <v>0</v>
      </c>
      <c r="L54" s="2">
        <v>0</v>
      </c>
      <c r="M54" s="2">
        <v>-60</v>
      </c>
      <c r="N54" s="12" t="s">
        <v>318</v>
      </c>
    </row>
    <row r="55" spans="1:14" outlineLevel="2" collapsed="1">
      <c r="A55" s="1" t="s">
        <v>119</v>
      </c>
      <c r="B55" s="1" t="s">
        <v>120</v>
      </c>
      <c r="C55" s="1" t="s">
        <v>123</v>
      </c>
      <c r="D55" s="1" t="s">
        <v>124</v>
      </c>
      <c r="E55" s="1" t="s">
        <v>17</v>
      </c>
      <c r="F55" s="2">
        <v>130.96</v>
      </c>
      <c r="G55" s="2">
        <v>150</v>
      </c>
      <c r="H55" s="2">
        <v>0</v>
      </c>
      <c r="I55" s="2">
        <v>150</v>
      </c>
      <c r="J55" s="2">
        <v>-19.04</v>
      </c>
      <c r="K55" s="2">
        <f t="shared" si="18"/>
        <v>87.306666666666672</v>
      </c>
      <c r="L55" s="2">
        <v>150</v>
      </c>
      <c r="M55" s="2">
        <v>0</v>
      </c>
      <c r="N55" s="12" t="s">
        <v>319</v>
      </c>
    </row>
    <row r="56" spans="1:14" outlineLevel="1">
      <c r="A56" s="4" t="s">
        <v>119</v>
      </c>
      <c r="B56" s="4" t="s">
        <v>120</v>
      </c>
      <c r="C56" s="4" t="s">
        <v>24</v>
      </c>
      <c r="D56" s="4" t="s">
        <v>24</v>
      </c>
      <c r="E56" s="4" t="s">
        <v>24</v>
      </c>
      <c r="F56" s="5">
        <f t="shared" ref="F56:M56" si="19">SUBTOTAL(9, F54:F55)</f>
        <v>130.96</v>
      </c>
      <c r="G56" s="5">
        <f t="shared" si="19"/>
        <v>210</v>
      </c>
      <c r="H56" s="5">
        <f t="shared" si="19"/>
        <v>0</v>
      </c>
      <c r="I56" s="5">
        <f t="shared" si="19"/>
        <v>210</v>
      </c>
      <c r="J56" s="5">
        <f t="shared" si="19"/>
        <v>-79.039999999999992</v>
      </c>
      <c r="K56" s="5">
        <f t="shared" si="19"/>
        <v>87.306666666666672</v>
      </c>
      <c r="L56" s="5">
        <f t="shared" si="19"/>
        <v>150</v>
      </c>
      <c r="M56" s="5">
        <f t="shared" si="19"/>
        <v>-60</v>
      </c>
      <c r="N56" s="6"/>
    </row>
    <row r="57" spans="1:14" outlineLevel="2" collapsed="1">
      <c r="A57" s="1" t="s">
        <v>125</v>
      </c>
      <c r="B57" s="1" t="s">
        <v>126</v>
      </c>
      <c r="C57" s="1" t="s">
        <v>127</v>
      </c>
      <c r="D57" s="1" t="s">
        <v>128</v>
      </c>
      <c r="E57" s="1" t="s">
        <v>17</v>
      </c>
      <c r="F57" s="2">
        <v>1296.44</v>
      </c>
      <c r="G57" s="2">
        <v>1016</v>
      </c>
      <c r="H57" s="2">
        <v>0</v>
      </c>
      <c r="I57" s="2">
        <v>1016</v>
      </c>
      <c r="J57" s="2">
        <v>280.44</v>
      </c>
      <c r="K57" s="2">
        <f>IFERROR(F57/I57*100,0)</f>
        <v>127.6023622047244</v>
      </c>
      <c r="L57" s="2">
        <v>1204</v>
      </c>
      <c r="M57" s="2">
        <v>188</v>
      </c>
      <c r="N57" s="12" t="s">
        <v>320</v>
      </c>
    </row>
    <row r="58" spans="1:14" outlineLevel="1">
      <c r="A58" s="4" t="s">
        <v>125</v>
      </c>
      <c r="B58" s="4" t="s">
        <v>126</v>
      </c>
      <c r="C58" s="4" t="s">
        <v>24</v>
      </c>
      <c r="D58" s="4" t="s">
        <v>24</v>
      </c>
      <c r="E58" s="4" t="s">
        <v>24</v>
      </c>
      <c r="F58" s="5">
        <f t="shared" ref="F58:M58" si="20">SUBTOTAL(9, F57:F57)</f>
        <v>1296.44</v>
      </c>
      <c r="G58" s="5">
        <f t="shared" si="20"/>
        <v>1016</v>
      </c>
      <c r="H58" s="5">
        <f t="shared" si="20"/>
        <v>0</v>
      </c>
      <c r="I58" s="5">
        <f t="shared" si="20"/>
        <v>1016</v>
      </c>
      <c r="J58" s="5">
        <f t="shared" si="20"/>
        <v>280.44</v>
      </c>
      <c r="K58" s="5">
        <f t="shared" si="20"/>
        <v>127.6023622047244</v>
      </c>
      <c r="L58" s="5">
        <f t="shared" si="20"/>
        <v>1204</v>
      </c>
      <c r="M58" s="5">
        <f t="shared" si="20"/>
        <v>188</v>
      </c>
      <c r="N58" s="6"/>
    </row>
    <row r="59" spans="1:14" outlineLevel="2" collapsed="1">
      <c r="A59" s="1" t="s">
        <v>129</v>
      </c>
      <c r="B59" s="1" t="s">
        <v>130</v>
      </c>
      <c r="C59" s="1" t="s">
        <v>131</v>
      </c>
      <c r="D59" s="1" t="s">
        <v>132</v>
      </c>
      <c r="E59" s="1" t="s">
        <v>17</v>
      </c>
      <c r="F59" s="2">
        <v>2403.88</v>
      </c>
      <c r="G59" s="2">
        <v>8059</v>
      </c>
      <c r="H59" s="2">
        <v>0</v>
      </c>
      <c r="I59" s="2">
        <v>8059</v>
      </c>
      <c r="J59" s="2">
        <v>-5655.12</v>
      </c>
      <c r="K59" s="2">
        <f t="shared" ref="K59:K60" si="21">IFERROR(F59/I59*100,0)</f>
        <v>29.828514704057579</v>
      </c>
      <c r="L59" s="2">
        <v>10746</v>
      </c>
      <c r="M59" s="2">
        <v>2687</v>
      </c>
      <c r="N59" s="13" t="s">
        <v>321</v>
      </c>
    </row>
    <row r="60" spans="1:14" outlineLevel="2" collapsed="1">
      <c r="A60" s="1" t="s">
        <v>129</v>
      </c>
      <c r="B60" s="1" t="s">
        <v>130</v>
      </c>
      <c r="C60" s="1" t="s">
        <v>133</v>
      </c>
      <c r="D60" s="1" t="s">
        <v>134</v>
      </c>
      <c r="E60" s="1" t="s">
        <v>17</v>
      </c>
      <c r="F60" s="2">
        <v>2772.4</v>
      </c>
      <c r="G60" s="2">
        <v>4653</v>
      </c>
      <c r="H60" s="2">
        <v>0</v>
      </c>
      <c r="I60" s="2">
        <v>4653</v>
      </c>
      <c r="J60" s="2">
        <v>-1880.6</v>
      </c>
      <c r="K60" s="2">
        <f t="shared" si="21"/>
        <v>59.583064689447674</v>
      </c>
      <c r="L60" s="2">
        <v>4653</v>
      </c>
      <c r="M60" s="2">
        <v>0</v>
      </c>
      <c r="N60" s="13" t="s">
        <v>322</v>
      </c>
    </row>
    <row r="61" spans="1:14" outlineLevel="1">
      <c r="A61" s="4" t="s">
        <v>129</v>
      </c>
      <c r="B61" s="4" t="s">
        <v>130</v>
      </c>
      <c r="C61" s="4" t="s">
        <v>24</v>
      </c>
      <c r="D61" s="4" t="s">
        <v>24</v>
      </c>
      <c r="E61" s="4" t="s">
        <v>24</v>
      </c>
      <c r="F61" s="5">
        <f t="shared" ref="F61:M61" si="22">SUBTOTAL(9, F59:F60)</f>
        <v>5176.2800000000007</v>
      </c>
      <c r="G61" s="5">
        <f t="shared" si="22"/>
        <v>12712</v>
      </c>
      <c r="H61" s="5">
        <f t="shared" si="22"/>
        <v>0</v>
      </c>
      <c r="I61" s="5">
        <f t="shared" si="22"/>
        <v>12712</v>
      </c>
      <c r="J61" s="5">
        <f t="shared" si="22"/>
        <v>-7535.7199999999993</v>
      </c>
      <c r="K61" s="5">
        <f t="shared" si="22"/>
        <v>89.411579393505249</v>
      </c>
      <c r="L61" s="5">
        <f t="shared" si="22"/>
        <v>15399</v>
      </c>
      <c r="M61" s="5">
        <f t="shared" si="22"/>
        <v>2687</v>
      </c>
      <c r="N61" s="6"/>
    </row>
    <row r="62" spans="1:14" outlineLevel="2" collapsed="1">
      <c r="A62" s="1" t="s">
        <v>135</v>
      </c>
      <c r="B62" s="1" t="s">
        <v>136</v>
      </c>
      <c r="C62" s="1" t="s">
        <v>137</v>
      </c>
      <c r="D62" s="1" t="s">
        <v>136</v>
      </c>
      <c r="E62" s="1" t="s">
        <v>17</v>
      </c>
      <c r="F62" s="2">
        <v>10728.5</v>
      </c>
      <c r="G62" s="2">
        <v>10729</v>
      </c>
      <c r="H62" s="2">
        <v>0</v>
      </c>
      <c r="I62" s="2">
        <v>10729</v>
      </c>
      <c r="J62" s="2">
        <v>-0.5</v>
      </c>
      <c r="K62" s="2">
        <f>IFERROR(F62/I62*100,0)</f>
        <v>99.995339733432758</v>
      </c>
      <c r="L62" s="2">
        <v>10729</v>
      </c>
      <c r="M62" s="2">
        <v>0</v>
      </c>
      <c r="N62" s="3"/>
    </row>
    <row r="63" spans="1:14" outlineLevel="1">
      <c r="A63" s="4" t="s">
        <v>135</v>
      </c>
      <c r="B63" s="4" t="s">
        <v>136</v>
      </c>
      <c r="C63" s="4" t="s">
        <v>24</v>
      </c>
      <c r="D63" s="4" t="s">
        <v>24</v>
      </c>
      <c r="E63" s="4" t="s">
        <v>24</v>
      </c>
      <c r="F63" s="5">
        <f t="shared" ref="F63:M63" si="23">SUBTOTAL(9, F62:F62)</f>
        <v>10728.5</v>
      </c>
      <c r="G63" s="5">
        <f t="shared" si="23"/>
        <v>10729</v>
      </c>
      <c r="H63" s="5">
        <f t="shared" si="23"/>
        <v>0</v>
      </c>
      <c r="I63" s="5">
        <f t="shared" si="23"/>
        <v>10729</v>
      </c>
      <c r="J63" s="5">
        <f t="shared" si="23"/>
        <v>-0.5</v>
      </c>
      <c r="K63" s="5">
        <f t="shared" si="23"/>
        <v>99.995339733432758</v>
      </c>
      <c r="L63" s="5">
        <f t="shared" si="23"/>
        <v>10729</v>
      </c>
      <c r="M63" s="5">
        <f t="shared" si="23"/>
        <v>0</v>
      </c>
      <c r="N63" s="6"/>
    </row>
    <row r="64" spans="1:14" outlineLevel="2" collapsed="1">
      <c r="A64" s="1" t="s">
        <v>138</v>
      </c>
      <c r="B64" s="1" t="s">
        <v>139</v>
      </c>
      <c r="C64" s="1" t="s">
        <v>140</v>
      </c>
      <c r="D64" s="1" t="s">
        <v>141</v>
      </c>
      <c r="E64" s="1" t="s">
        <v>17</v>
      </c>
      <c r="F64" s="2">
        <v>8.64</v>
      </c>
      <c r="G64" s="2">
        <v>140</v>
      </c>
      <c r="H64" s="2">
        <v>0</v>
      </c>
      <c r="I64" s="2">
        <v>140</v>
      </c>
      <c r="J64" s="2">
        <v>-131.36000000000001</v>
      </c>
      <c r="K64" s="2">
        <f t="shared" ref="K64:K70" si="24">IFERROR(F64/I64*100,0)</f>
        <v>6.1714285714285726</v>
      </c>
      <c r="L64" s="2">
        <v>120</v>
      </c>
      <c r="M64" s="2">
        <v>-20</v>
      </c>
      <c r="N64" s="12" t="s">
        <v>324</v>
      </c>
    </row>
    <row r="65" spans="1:14" outlineLevel="2" collapsed="1">
      <c r="A65" s="1" t="s">
        <v>138</v>
      </c>
      <c r="B65" s="1" t="s">
        <v>139</v>
      </c>
      <c r="C65" s="1" t="s">
        <v>142</v>
      </c>
      <c r="D65" s="1" t="s">
        <v>143</v>
      </c>
      <c r="E65" s="1" t="s">
        <v>17</v>
      </c>
      <c r="F65" s="2">
        <v>0</v>
      </c>
      <c r="G65" s="2">
        <v>2300</v>
      </c>
      <c r="H65" s="2">
        <v>0</v>
      </c>
      <c r="I65" s="2">
        <v>2300</v>
      </c>
      <c r="J65" s="2">
        <v>-2300</v>
      </c>
      <c r="K65" s="2">
        <f t="shared" si="24"/>
        <v>0</v>
      </c>
      <c r="L65" s="2">
        <v>200</v>
      </c>
      <c r="M65" s="2">
        <v>-2100</v>
      </c>
      <c r="N65" s="12" t="s">
        <v>323</v>
      </c>
    </row>
    <row r="66" spans="1:14" outlineLevel="2" collapsed="1">
      <c r="A66" s="1" t="s">
        <v>138</v>
      </c>
      <c r="B66" s="1" t="s">
        <v>139</v>
      </c>
      <c r="C66" s="1" t="s">
        <v>144</v>
      </c>
      <c r="D66" s="1" t="s">
        <v>145</v>
      </c>
      <c r="E66" s="1" t="s">
        <v>17</v>
      </c>
      <c r="F66" s="2">
        <v>285</v>
      </c>
      <c r="G66" s="2">
        <v>300</v>
      </c>
      <c r="H66" s="2">
        <v>0</v>
      </c>
      <c r="I66" s="2">
        <v>300</v>
      </c>
      <c r="J66" s="2">
        <v>-15</v>
      </c>
      <c r="K66" s="2">
        <f t="shared" si="24"/>
        <v>95</v>
      </c>
      <c r="L66" s="2">
        <v>300</v>
      </c>
      <c r="M66" s="2">
        <v>0</v>
      </c>
      <c r="N66" s="3"/>
    </row>
    <row r="67" spans="1:14" outlineLevel="2" collapsed="1">
      <c r="A67" s="1" t="s">
        <v>138</v>
      </c>
      <c r="B67" s="1" t="s">
        <v>139</v>
      </c>
      <c r="C67" s="1" t="s">
        <v>146</v>
      </c>
      <c r="D67" s="1" t="s">
        <v>147</v>
      </c>
      <c r="E67" s="1" t="s">
        <v>17</v>
      </c>
      <c r="F67" s="2">
        <v>626.53</v>
      </c>
      <c r="G67" s="2">
        <v>1908</v>
      </c>
      <c r="H67" s="2">
        <v>0</v>
      </c>
      <c r="I67" s="2">
        <v>1908</v>
      </c>
      <c r="J67" s="2">
        <v>-1281.47</v>
      </c>
      <c r="K67" s="2">
        <f t="shared" si="24"/>
        <v>32.837002096436059</v>
      </c>
      <c r="L67" s="2">
        <v>1600</v>
      </c>
      <c r="M67" s="2">
        <v>-308</v>
      </c>
      <c r="N67" s="12" t="s">
        <v>325</v>
      </c>
    </row>
    <row r="68" spans="1:14" outlineLevel="2" collapsed="1">
      <c r="A68" s="1" t="s">
        <v>138</v>
      </c>
      <c r="B68" s="1" t="s">
        <v>139</v>
      </c>
      <c r="C68" s="1" t="s">
        <v>148</v>
      </c>
      <c r="D68" s="1" t="s">
        <v>149</v>
      </c>
      <c r="E68" s="1" t="s">
        <v>17</v>
      </c>
      <c r="F68" s="2">
        <v>153.26</v>
      </c>
      <c r="G68" s="2">
        <v>250</v>
      </c>
      <c r="H68" s="2">
        <v>0</v>
      </c>
      <c r="I68" s="2">
        <v>250</v>
      </c>
      <c r="J68" s="2">
        <v>-96.74</v>
      </c>
      <c r="K68" s="2">
        <f t="shared" si="24"/>
        <v>61.303999999999995</v>
      </c>
      <c r="L68" s="2">
        <v>153</v>
      </c>
      <c r="M68" s="2">
        <v>-97</v>
      </c>
      <c r="N68" s="3"/>
    </row>
    <row r="69" spans="1:14" outlineLevel="2" collapsed="1">
      <c r="A69" s="1" t="s">
        <v>138</v>
      </c>
      <c r="B69" s="1" t="s">
        <v>139</v>
      </c>
      <c r="C69" s="1" t="s">
        <v>150</v>
      </c>
      <c r="D69" s="1" t="s">
        <v>151</v>
      </c>
      <c r="E69" s="1" t="s">
        <v>17</v>
      </c>
      <c r="F69" s="2">
        <v>58.92</v>
      </c>
      <c r="G69" s="2">
        <v>55</v>
      </c>
      <c r="H69" s="2">
        <v>0</v>
      </c>
      <c r="I69" s="2">
        <v>55</v>
      </c>
      <c r="J69" s="2">
        <v>3.92</v>
      </c>
      <c r="K69" s="2">
        <f t="shared" si="24"/>
        <v>107.12727272727274</v>
      </c>
      <c r="L69" s="2">
        <v>59</v>
      </c>
      <c r="M69" s="2">
        <v>4</v>
      </c>
      <c r="N69" s="3"/>
    </row>
    <row r="70" spans="1:14" outlineLevel="2" collapsed="1">
      <c r="A70" s="1" t="s">
        <v>138</v>
      </c>
      <c r="B70" s="1" t="s">
        <v>139</v>
      </c>
      <c r="C70" s="1" t="s">
        <v>152</v>
      </c>
      <c r="D70" s="1" t="s">
        <v>153</v>
      </c>
      <c r="E70" s="1" t="s">
        <v>17</v>
      </c>
      <c r="F70" s="2">
        <v>215.82</v>
      </c>
      <c r="G70" s="2">
        <v>950</v>
      </c>
      <c r="H70" s="2">
        <v>0</v>
      </c>
      <c r="I70" s="2">
        <v>950</v>
      </c>
      <c r="J70" s="2">
        <v>-734.18</v>
      </c>
      <c r="K70" s="2">
        <f t="shared" si="24"/>
        <v>22.717894736842105</v>
      </c>
      <c r="L70" s="2">
        <v>800</v>
      </c>
      <c r="M70" s="2">
        <v>-150</v>
      </c>
      <c r="N70" s="12" t="s">
        <v>325</v>
      </c>
    </row>
    <row r="71" spans="1:14" outlineLevel="1">
      <c r="A71" s="4" t="s">
        <v>138</v>
      </c>
      <c r="B71" s="4" t="s">
        <v>139</v>
      </c>
      <c r="C71" s="4" t="s">
        <v>24</v>
      </c>
      <c r="D71" s="4" t="s">
        <v>24</v>
      </c>
      <c r="E71" s="4" t="s">
        <v>24</v>
      </c>
      <c r="F71" s="5">
        <f t="shared" ref="F71:M71" si="25">SUBTOTAL(9, F64:F70)</f>
        <v>1348.1699999999998</v>
      </c>
      <c r="G71" s="5">
        <f t="shared" si="25"/>
        <v>5903</v>
      </c>
      <c r="H71" s="5">
        <f t="shared" si="25"/>
        <v>0</v>
      </c>
      <c r="I71" s="5">
        <f t="shared" si="25"/>
        <v>5903</v>
      </c>
      <c r="J71" s="5">
        <f t="shared" si="25"/>
        <v>-4554.83</v>
      </c>
      <c r="K71" s="5">
        <f t="shared" si="25"/>
        <v>325.15759813197946</v>
      </c>
      <c r="L71" s="5">
        <f t="shared" si="25"/>
        <v>3232</v>
      </c>
      <c r="M71" s="5">
        <f t="shared" si="25"/>
        <v>-2671</v>
      </c>
      <c r="N71" s="6"/>
    </row>
    <row r="72" spans="1:14" outlineLevel="2" collapsed="1">
      <c r="A72" s="1" t="s">
        <v>154</v>
      </c>
      <c r="B72" s="1" t="s">
        <v>155</v>
      </c>
      <c r="C72" s="1" t="s">
        <v>156</v>
      </c>
      <c r="D72" s="1" t="s">
        <v>157</v>
      </c>
      <c r="E72" s="1" t="s">
        <v>17</v>
      </c>
      <c r="F72" s="2">
        <v>599.5</v>
      </c>
      <c r="G72" s="2">
        <v>3000</v>
      </c>
      <c r="H72" s="2">
        <v>0</v>
      </c>
      <c r="I72" s="2">
        <v>3000</v>
      </c>
      <c r="J72" s="2">
        <v>-2400.5</v>
      </c>
      <c r="K72" s="2">
        <f t="shared" ref="K72:K81" si="26">IFERROR(F72/I72*100,0)</f>
        <v>19.983333333333334</v>
      </c>
      <c r="L72" s="2">
        <v>3000</v>
      </c>
      <c r="M72" s="2">
        <v>0</v>
      </c>
      <c r="N72" s="3"/>
    </row>
    <row r="73" spans="1:14" outlineLevel="2" collapsed="1">
      <c r="A73" s="1" t="s">
        <v>154</v>
      </c>
      <c r="B73" s="1" t="s">
        <v>155</v>
      </c>
      <c r="C73" s="1" t="s">
        <v>158</v>
      </c>
      <c r="D73" s="1" t="s">
        <v>159</v>
      </c>
      <c r="E73" s="1" t="s">
        <v>17</v>
      </c>
      <c r="F73" s="2">
        <v>2925.54</v>
      </c>
      <c r="G73" s="2">
        <v>5888</v>
      </c>
      <c r="H73" s="2">
        <v>0</v>
      </c>
      <c r="I73" s="2">
        <v>5888</v>
      </c>
      <c r="J73" s="2">
        <v>-2962.46</v>
      </c>
      <c r="K73" s="2">
        <f t="shared" si="26"/>
        <v>49.686480978260867</v>
      </c>
      <c r="L73" s="2">
        <v>5888</v>
      </c>
      <c r="M73" s="2">
        <v>0</v>
      </c>
      <c r="N73" s="3"/>
    </row>
    <row r="74" spans="1:14" outlineLevel="2" collapsed="1">
      <c r="A74" s="1" t="s">
        <v>154</v>
      </c>
      <c r="B74" s="1" t="s">
        <v>155</v>
      </c>
      <c r="C74" s="1" t="s">
        <v>160</v>
      </c>
      <c r="D74" s="1" t="s">
        <v>161</v>
      </c>
      <c r="E74" s="1" t="s">
        <v>17</v>
      </c>
      <c r="F74" s="2">
        <v>661.14</v>
      </c>
      <c r="G74" s="2">
        <v>650</v>
      </c>
      <c r="H74" s="2">
        <v>0</v>
      </c>
      <c r="I74" s="2">
        <v>650</v>
      </c>
      <c r="J74" s="2">
        <v>11.14</v>
      </c>
      <c r="K74" s="2">
        <f t="shared" si="26"/>
        <v>101.71384615384615</v>
      </c>
      <c r="L74" s="2">
        <v>650</v>
      </c>
      <c r="M74" s="2">
        <v>0</v>
      </c>
      <c r="N74" s="3"/>
    </row>
    <row r="75" spans="1:14" outlineLevel="2" collapsed="1">
      <c r="A75" s="1" t="s">
        <v>154</v>
      </c>
      <c r="B75" s="1" t="s">
        <v>155</v>
      </c>
      <c r="C75" s="1" t="s">
        <v>162</v>
      </c>
      <c r="D75" s="1" t="s">
        <v>163</v>
      </c>
      <c r="E75" s="1" t="s">
        <v>17</v>
      </c>
      <c r="F75" s="2">
        <v>1328.7</v>
      </c>
      <c r="G75" s="2">
        <v>2100</v>
      </c>
      <c r="H75" s="2">
        <v>0</v>
      </c>
      <c r="I75" s="2">
        <v>2100</v>
      </c>
      <c r="J75" s="2">
        <v>-771.3</v>
      </c>
      <c r="K75" s="2">
        <f t="shared" si="26"/>
        <v>63.271428571428579</v>
      </c>
      <c r="L75" s="2">
        <v>2100</v>
      </c>
      <c r="M75" s="2">
        <v>0</v>
      </c>
      <c r="N75" s="3"/>
    </row>
    <row r="76" spans="1:14" outlineLevel="2" collapsed="1">
      <c r="A76" s="1" t="s">
        <v>154</v>
      </c>
      <c r="B76" s="1" t="s">
        <v>155</v>
      </c>
      <c r="C76" s="1" t="s">
        <v>164</v>
      </c>
      <c r="D76" s="1" t="s">
        <v>165</v>
      </c>
      <c r="E76" s="1" t="s">
        <v>17</v>
      </c>
      <c r="F76" s="2">
        <v>0</v>
      </c>
      <c r="G76" s="2">
        <v>1000</v>
      </c>
      <c r="H76" s="2">
        <v>0</v>
      </c>
      <c r="I76" s="2">
        <v>1000</v>
      </c>
      <c r="J76" s="2">
        <v>-1000</v>
      </c>
      <c r="K76" s="2">
        <f t="shared" si="26"/>
        <v>0</v>
      </c>
      <c r="L76" s="2">
        <v>700</v>
      </c>
      <c r="M76" s="2">
        <v>-300</v>
      </c>
      <c r="N76" s="3"/>
    </row>
    <row r="77" spans="1:14" outlineLevel="2" collapsed="1">
      <c r="A77" s="1" t="s">
        <v>154</v>
      </c>
      <c r="B77" s="1" t="s">
        <v>155</v>
      </c>
      <c r="C77" s="1" t="s">
        <v>166</v>
      </c>
      <c r="D77" s="1" t="s">
        <v>167</v>
      </c>
      <c r="E77" s="1" t="s">
        <v>17</v>
      </c>
      <c r="F77" s="2">
        <v>65.09</v>
      </c>
      <c r="G77" s="2">
        <v>100</v>
      </c>
      <c r="H77" s="2">
        <v>0</v>
      </c>
      <c r="I77" s="2">
        <v>100</v>
      </c>
      <c r="J77" s="2">
        <v>-34.909999999999997</v>
      </c>
      <c r="K77" s="2">
        <f t="shared" si="26"/>
        <v>65.09</v>
      </c>
      <c r="L77" s="2">
        <v>65</v>
      </c>
      <c r="M77" s="2">
        <v>-35</v>
      </c>
      <c r="N77" s="12" t="s">
        <v>325</v>
      </c>
    </row>
    <row r="78" spans="1:14" outlineLevel="2" collapsed="1">
      <c r="A78" s="1" t="s">
        <v>154</v>
      </c>
      <c r="B78" s="1" t="s">
        <v>155</v>
      </c>
      <c r="C78" s="1" t="s">
        <v>168</v>
      </c>
      <c r="D78" s="1" t="s">
        <v>169</v>
      </c>
      <c r="E78" s="1" t="s">
        <v>17</v>
      </c>
      <c r="F78" s="2">
        <v>230</v>
      </c>
      <c r="G78" s="2">
        <v>520</v>
      </c>
      <c r="H78" s="2">
        <v>0</v>
      </c>
      <c r="I78" s="2">
        <v>520</v>
      </c>
      <c r="J78" s="2">
        <v>-290</v>
      </c>
      <c r="K78" s="2">
        <f t="shared" si="26"/>
        <v>44.230769230769226</v>
      </c>
      <c r="L78" s="2">
        <v>530</v>
      </c>
      <c r="M78" s="2">
        <v>10</v>
      </c>
      <c r="N78" s="3"/>
    </row>
    <row r="79" spans="1:14" outlineLevel="2" collapsed="1">
      <c r="A79" s="1" t="s">
        <v>154</v>
      </c>
      <c r="B79" s="1" t="s">
        <v>155</v>
      </c>
      <c r="C79" s="1" t="s">
        <v>170</v>
      </c>
      <c r="D79" s="1" t="s">
        <v>171</v>
      </c>
      <c r="E79" s="1" t="s">
        <v>17</v>
      </c>
      <c r="F79" s="2">
        <v>1346.5</v>
      </c>
      <c r="G79" s="2">
        <v>3000</v>
      </c>
      <c r="H79" s="2">
        <v>0</v>
      </c>
      <c r="I79" s="2">
        <v>3000</v>
      </c>
      <c r="J79" s="2">
        <v>-1653.5</v>
      </c>
      <c r="K79" s="2">
        <f t="shared" si="26"/>
        <v>44.883333333333333</v>
      </c>
      <c r="L79" s="2">
        <v>2700</v>
      </c>
      <c r="M79" s="2">
        <v>-300</v>
      </c>
      <c r="N79" s="12" t="s">
        <v>325</v>
      </c>
    </row>
    <row r="80" spans="1:14" outlineLevel="2" collapsed="1">
      <c r="A80" s="1" t="s">
        <v>154</v>
      </c>
      <c r="B80" s="1" t="s">
        <v>155</v>
      </c>
      <c r="C80" s="1" t="s">
        <v>172</v>
      </c>
      <c r="D80" s="1" t="s">
        <v>173</v>
      </c>
      <c r="E80" s="1" t="s">
        <v>17</v>
      </c>
      <c r="F80" s="2">
        <v>2549.98</v>
      </c>
      <c r="G80" s="2">
        <v>2500</v>
      </c>
      <c r="H80" s="2">
        <v>0</v>
      </c>
      <c r="I80" s="2">
        <v>2500</v>
      </c>
      <c r="J80" s="2">
        <v>49.98</v>
      </c>
      <c r="K80" s="2">
        <f t="shared" si="26"/>
        <v>101.9992</v>
      </c>
      <c r="L80" s="2">
        <v>2500</v>
      </c>
      <c r="M80" s="2">
        <v>-32</v>
      </c>
      <c r="N80" s="3"/>
    </row>
    <row r="81" spans="1:14" outlineLevel="2" collapsed="1">
      <c r="A81" s="1" t="s">
        <v>154</v>
      </c>
      <c r="B81" s="1" t="s">
        <v>155</v>
      </c>
      <c r="C81" s="1" t="s">
        <v>174</v>
      </c>
      <c r="D81" s="1" t="s">
        <v>175</v>
      </c>
      <c r="E81" s="1" t="s">
        <v>17</v>
      </c>
      <c r="F81" s="2">
        <v>300</v>
      </c>
      <c r="G81" s="2">
        <v>0</v>
      </c>
      <c r="H81" s="2">
        <v>0</v>
      </c>
      <c r="I81" s="2">
        <v>0</v>
      </c>
      <c r="J81" s="2">
        <v>300</v>
      </c>
      <c r="K81" s="2">
        <f t="shared" si="26"/>
        <v>0</v>
      </c>
      <c r="L81" s="2">
        <v>300</v>
      </c>
      <c r="M81" s="2">
        <v>300</v>
      </c>
      <c r="N81" s="3"/>
    </row>
    <row r="82" spans="1:14" outlineLevel="1">
      <c r="A82" s="4" t="s">
        <v>154</v>
      </c>
      <c r="B82" s="4" t="s">
        <v>155</v>
      </c>
      <c r="C82" s="4" t="s">
        <v>24</v>
      </c>
      <c r="D82" s="4" t="s">
        <v>24</v>
      </c>
      <c r="E82" s="4" t="s">
        <v>24</v>
      </c>
      <c r="F82" s="5">
        <f t="shared" ref="F82:M82" si="27">SUBTOTAL(9, F72:F81)</f>
        <v>10006.450000000001</v>
      </c>
      <c r="G82" s="5">
        <f t="shared" si="27"/>
        <v>18758</v>
      </c>
      <c r="H82" s="5">
        <f t="shared" si="27"/>
        <v>0</v>
      </c>
      <c r="I82" s="5">
        <f t="shared" si="27"/>
        <v>18758</v>
      </c>
      <c r="J82" s="5">
        <f t="shared" si="27"/>
        <v>-8751.5499999999993</v>
      </c>
      <c r="K82" s="5">
        <f t="shared" si="27"/>
        <v>490.85839160097146</v>
      </c>
      <c r="L82" s="5">
        <f t="shared" si="27"/>
        <v>18433</v>
      </c>
      <c r="M82" s="5">
        <f t="shared" si="27"/>
        <v>-357</v>
      </c>
      <c r="N82" s="6"/>
    </row>
    <row r="83" spans="1:14" outlineLevel="2" collapsed="1">
      <c r="A83" s="1" t="s">
        <v>176</v>
      </c>
      <c r="B83" s="1" t="s">
        <v>177</v>
      </c>
      <c r="C83" s="1" t="s">
        <v>178</v>
      </c>
      <c r="D83" s="1" t="s">
        <v>179</v>
      </c>
      <c r="E83" s="1" t="s">
        <v>17</v>
      </c>
      <c r="F83" s="2">
        <v>482.86</v>
      </c>
      <c r="G83" s="2">
        <v>1500</v>
      </c>
      <c r="H83" s="2">
        <v>0</v>
      </c>
      <c r="I83" s="2">
        <v>1500</v>
      </c>
      <c r="J83" s="2">
        <v>-1017.14</v>
      </c>
      <c r="K83" s="2">
        <f t="shared" ref="K83:K85" si="28">IFERROR(F83/I83*100,0)</f>
        <v>32.190666666666665</v>
      </c>
      <c r="L83" s="2">
        <v>1000</v>
      </c>
      <c r="M83" s="2">
        <v>-500</v>
      </c>
      <c r="N83" s="12" t="s">
        <v>325</v>
      </c>
    </row>
    <row r="84" spans="1:14" outlineLevel="2" collapsed="1">
      <c r="A84" s="1" t="s">
        <v>176</v>
      </c>
      <c r="B84" s="1" t="s">
        <v>177</v>
      </c>
      <c r="C84" s="1" t="s">
        <v>180</v>
      </c>
      <c r="D84" s="1" t="s">
        <v>181</v>
      </c>
      <c r="E84" s="1" t="s">
        <v>17</v>
      </c>
      <c r="F84" s="2">
        <v>4368.5</v>
      </c>
      <c r="G84" s="2">
        <v>4356</v>
      </c>
      <c r="H84" s="2">
        <v>0</v>
      </c>
      <c r="I84" s="2">
        <v>4356</v>
      </c>
      <c r="J84" s="2">
        <v>12.5</v>
      </c>
      <c r="K84" s="2">
        <f t="shared" si="28"/>
        <v>100.28696051423324</v>
      </c>
      <c r="L84" s="2">
        <v>6579</v>
      </c>
      <c r="M84" s="2">
        <v>2223</v>
      </c>
      <c r="N84" s="12"/>
    </row>
    <row r="85" spans="1:14" outlineLevel="2" collapsed="1">
      <c r="A85" s="1" t="s">
        <v>176</v>
      </c>
      <c r="B85" s="1" t="s">
        <v>177</v>
      </c>
      <c r="C85" s="1" t="s">
        <v>182</v>
      </c>
      <c r="D85" s="1" t="s">
        <v>183</v>
      </c>
      <c r="E85" s="1" t="s">
        <v>17</v>
      </c>
      <c r="F85" s="2">
        <v>2470.1999999999998</v>
      </c>
      <c r="G85" s="2">
        <v>3700</v>
      </c>
      <c r="H85" s="2">
        <v>0</v>
      </c>
      <c r="I85" s="2">
        <v>3700</v>
      </c>
      <c r="J85" s="2">
        <v>-1229.8</v>
      </c>
      <c r="K85" s="2">
        <f t="shared" si="28"/>
        <v>66.762162162162156</v>
      </c>
      <c r="L85" s="2">
        <v>3700</v>
      </c>
      <c r="M85" s="2">
        <v>0</v>
      </c>
      <c r="N85" s="3"/>
    </row>
    <row r="86" spans="1:14" outlineLevel="1">
      <c r="A86" s="4" t="s">
        <v>176</v>
      </c>
      <c r="B86" s="4" t="s">
        <v>177</v>
      </c>
      <c r="C86" s="4" t="s">
        <v>24</v>
      </c>
      <c r="D86" s="4" t="s">
        <v>24</v>
      </c>
      <c r="E86" s="4" t="s">
        <v>24</v>
      </c>
      <c r="F86" s="5">
        <f t="shared" ref="F86:M86" si="29">SUBTOTAL(9, F83:F85)</f>
        <v>7321.5599999999995</v>
      </c>
      <c r="G86" s="5">
        <f t="shared" si="29"/>
        <v>9556</v>
      </c>
      <c r="H86" s="5">
        <f t="shared" si="29"/>
        <v>0</v>
      </c>
      <c r="I86" s="5">
        <f t="shared" si="29"/>
        <v>9556</v>
      </c>
      <c r="J86" s="5">
        <f t="shared" si="29"/>
        <v>-2234.44</v>
      </c>
      <c r="K86" s="5">
        <f t="shared" si="29"/>
        <v>199.23978934306206</v>
      </c>
      <c r="L86" s="5">
        <f t="shared" si="29"/>
        <v>11279</v>
      </c>
      <c r="M86" s="5">
        <f t="shared" si="29"/>
        <v>1723</v>
      </c>
      <c r="N86" s="6"/>
    </row>
    <row r="87" spans="1:14" outlineLevel="2" collapsed="1">
      <c r="A87" s="1" t="s">
        <v>184</v>
      </c>
      <c r="B87" s="1" t="s">
        <v>185</v>
      </c>
      <c r="C87" s="1" t="s">
        <v>186</v>
      </c>
      <c r="D87" s="1" t="s">
        <v>187</v>
      </c>
      <c r="E87" s="1" t="s">
        <v>17</v>
      </c>
      <c r="F87" s="2">
        <v>0</v>
      </c>
      <c r="G87" s="2">
        <v>60</v>
      </c>
      <c r="H87" s="2">
        <v>0</v>
      </c>
      <c r="I87" s="2">
        <v>60</v>
      </c>
      <c r="J87" s="2">
        <v>-60</v>
      </c>
      <c r="K87" s="2">
        <f t="shared" ref="K87:K93" si="30">IFERROR(F87/I87*100,0)</f>
        <v>0</v>
      </c>
      <c r="L87" s="2">
        <v>0</v>
      </c>
      <c r="M87" s="2">
        <v>-60</v>
      </c>
      <c r="N87" s="3"/>
    </row>
    <row r="88" spans="1:14" outlineLevel="2" collapsed="1">
      <c r="A88" s="1" t="s">
        <v>184</v>
      </c>
      <c r="B88" s="1" t="s">
        <v>185</v>
      </c>
      <c r="C88" s="1" t="s">
        <v>188</v>
      </c>
      <c r="D88" s="1" t="s">
        <v>189</v>
      </c>
      <c r="E88" s="1" t="s">
        <v>17</v>
      </c>
      <c r="F88" s="2">
        <v>127.23</v>
      </c>
      <c r="G88" s="2">
        <v>0</v>
      </c>
      <c r="H88" s="2">
        <v>0</v>
      </c>
      <c r="I88" s="2">
        <v>0</v>
      </c>
      <c r="J88" s="2">
        <v>127.23</v>
      </c>
      <c r="K88" s="2">
        <f t="shared" si="30"/>
        <v>0</v>
      </c>
      <c r="L88" s="2">
        <v>0</v>
      </c>
      <c r="M88" s="2">
        <v>0</v>
      </c>
      <c r="N88" s="3"/>
    </row>
    <row r="89" spans="1:14" outlineLevel="2" collapsed="1">
      <c r="A89" s="1" t="s">
        <v>184</v>
      </c>
      <c r="B89" s="1" t="s">
        <v>185</v>
      </c>
      <c r="C89" s="1" t="s">
        <v>190</v>
      </c>
      <c r="D89" s="1" t="s">
        <v>191</v>
      </c>
      <c r="E89" s="1" t="s">
        <v>17</v>
      </c>
      <c r="F89" s="2">
        <v>2.5</v>
      </c>
      <c r="G89" s="2">
        <v>120</v>
      </c>
      <c r="H89" s="2">
        <v>0</v>
      </c>
      <c r="I89" s="2">
        <v>120</v>
      </c>
      <c r="J89" s="2">
        <v>-117.5</v>
      </c>
      <c r="K89" s="2">
        <f t="shared" si="30"/>
        <v>2.083333333333333</v>
      </c>
      <c r="L89" s="2">
        <v>120</v>
      </c>
      <c r="M89" s="2">
        <v>0</v>
      </c>
      <c r="N89" s="3"/>
    </row>
    <row r="90" spans="1:14" outlineLevel="2" collapsed="1">
      <c r="A90" s="1" t="s">
        <v>184</v>
      </c>
      <c r="B90" s="1" t="s">
        <v>185</v>
      </c>
      <c r="C90" s="1" t="s">
        <v>192</v>
      </c>
      <c r="D90" s="1" t="s">
        <v>193</v>
      </c>
      <c r="E90" s="1" t="s">
        <v>17</v>
      </c>
      <c r="F90" s="2">
        <v>367.46</v>
      </c>
      <c r="G90" s="2">
        <v>620</v>
      </c>
      <c r="H90" s="2">
        <v>0</v>
      </c>
      <c r="I90" s="2">
        <v>620</v>
      </c>
      <c r="J90" s="2">
        <v>-252.54</v>
      </c>
      <c r="K90" s="2">
        <f t="shared" si="30"/>
        <v>59.267741935483862</v>
      </c>
      <c r="L90" s="2">
        <v>620</v>
      </c>
      <c r="M90" s="2">
        <v>0</v>
      </c>
      <c r="N90" s="3"/>
    </row>
    <row r="91" spans="1:14" outlineLevel="2" collapsed="1">
      <c r="A91" s="1" t="s">
        <v>184</v>
      </c>
      <c r="B91" s="1" t="s">
        <v>185</v>
      </c>
      <c r="C91" s="1" t="s">
        <v>194</v>
      </c>
      <c r="D91" s="1" t="s">
        <v>195</v>
      </c>
      <c r="E91" s="1" t="s">
        <v>17</v>
      </c>
      <c r="F91" s="2">
        <v>319</v>
      </c>
      <c r="G91" s="2">
        <v>440</v>
      </c>
      <c r="H91" s="2">
        <v>0</v>
      </c>
      <c r="I91" s="2">
        <v>440</v>
      </c>
      <c r="J91" s="2">
        <v>-121</v>
      </c>
      <c r="K91" s="2">
        <f t="shared" si="30"/>
        <v>72.5</v>
      </c>
      <c r="L91" s="2">
        <v>319</v>
      </c>
      <c r="M91" s="2">
        <v>-121</v>
      </c>
      <c r="N91" s="3"/>
    </row>
    <row r="92" spans="1:14" outlineLevel="2" collapsed="1">
      <c r="A92" s="1" t="s">
        <v>184</v>
      </c>
      <c r="B92" s="1" t="s">
        <v>185</v>
      </c>
      <c r="C92" s="1" t="s">
        <v>196</v>
      </c>
      <c r="D92" s="1" t="s">
        <v>197</v>
      </c>
      <c r="E92" s="1" t="s">
        <v>17</v>
      </c>
      <c r="F92" s="2">
        <v>0</v>
      </c>
      <c r="G92" s="2">
        <v>150</v>
      </c>
      <c r="H92" s="2">
        <v>0</v>
      </c>
      <c r="I92" s="2">
        <v>150</v>
      </c>
      <c r="J92" s="2">
        <v>-150</v>
      </c>
      <c r="K92" s="2">
        <f t="shared" si="30"/>
        <v>0</v>
      </c>
      <c r="L92" s="2">
        <v>150</v>
      </c>
      <c r="M92" s="2">
        <v>0</v>
      </c>
      <c r="N92" s="3"/>
    </row>
    <row r="93" spans="1:14" outlineLevel="2" collapsed="1">
      <c r="A93" s="1" t="s">
        <v>184</v>
      </c>
      <c r="B93" s="1" t="s">
        <v>185</v>
      </c>
      <c r="C93" s="1" t="s">
        <v>198</v>
      </c>
      <c r="D93" s="1" t="s">
        <v>199</v>
      </c>
      <c r="E93" s="1" t="s">
        <v>17</v>
      </c>
      <c r="F93" s="2">
        <v>0</v>
      </c>
      <c r="G93" s="2">
        <v>167</v>
      </c>
      <c r="H93" s="2">
        <v>0</v>
      </c>
      <c r="I93" s="2">
        <v>167</v>
      </c>
      <c r="J93" s="2">
        <v>-167</v>
      </c>
      <c r="K93" s="2">
        <f t="shared" si="30"/>
        <v>0</v>
      </c>
      <c r="L93" s="2">
        <v>167</v>
      </c>
      <c r="M93" s="2">
        <v>0</v>
      </c>
      <c r="N93" s="3"/>
    </row>
    <row r="94" spans="1:14" outlineLevel="1">
      <c r="A94" s="4" t="s">
        <v>184</v>
      </c>
      <c r="B94" s="4" t="s">
        <v>185</v>
      </c>
      <c r="C94" s="4" t="s">
        <v>24</v>
      </c>
      <c r="D94" s="4" t="s">
        <v>24</v>
      </c>
      <c r="E94" s="4" t="s">
        <v>24</v>
      </c>
      <c r="F94" s="5">
        <f t="shared" ref="F94:M94" si="31">SUBTOTAL(9, F87:F93)</f>
        <v>816.19</v>
      </c>
      <c r="G94" s="5">
        <f t="shared" si="31"/>
        <v>1557</v>
      </c>
      <c r="H94" s="5">
        <f t="shared" si="31"/>
        <v>0</v>
      </c>
      <c r="I94" s="5">
        <f t="shared" si="31"/>
        <v>1557</v>
      </c>
      <c r="J94" s="5">
        <f t="shared" si="31"/>
        <v>-740.81</v>
      </c>
      <c r="K94" s="5">
        <f t="shared" si="31"/>
        <v>133.8510752688172</v>
      </c>
      <c r="L94" s="5">
        <f t="shared" si="31"/>
        <v>1376</v>
      </c>
      <c r="M94" s="5">
        <f t="shared" si="31"/>
        <v>-181</v>
      </c>
      <c r="N94" s="6"/>
    </row>
    <row r="95" spans="1:14" outlineLevel="2" collapsed="1">
      <c r="A95" s="1" t="s">
        <v>200</v>
      </c>
      <c r="B95" s="1" t="s">
        <v>201</v>
      </c>
      <c r="C95" s="1" t="s">
        <v>202</v>
      </c>
      <c r="D95" s="1" t="s">
        <v>203</v>
      </c>
      <c r="E95" s="1" t="s">
        <v>17</v>
      </c>
      <c r="F95" s="2">
        <v>2810.32</v>
      </c>
      <c r="G95" s="2">
        <v>0</v>
      </c>
      <c r="H95" s="2">
        <v>0</v>
      </c>
      <c r="I95" s="2">
        <v>0</v>
      </c>
      <c r="J95" s="2">
        <v>2810.32</v>
      </c>
      <c r="K95" s="2">
        <f t="shared" ref="K95:K96" si="32">IFERROR(F95/I95*100,0)</f>
        <v>0</v>
      </c>
      <c r="L95" s="2">
        <v>0</v>
      </c>
      <c r="M95" s="2">
        <v>0</v>
      </c>
      <c r="N95" s="3"/>
    </row>
    <row r="96" spans="1:14" outlineLevel="2" collapsed="1">
      <c r="A96" s="1" t="s">
        <v>200</v>
      </c>
      <c r="B96" s="1" t="s">
        <v>201</v>
      </c>
      <c r="C96" s="1" t="s">
        <v>204</v>
      </c>
      <c r="D96" s="1" t="s">
        <v>205</v>
      </c>
      <c r="E96" s="1" t="s">
        <v>17</v>
      </c>
      <c r="F96" s="2">
        <v>1546.66</v>
      </c>
      <c r="G96" s="2">
        <v>5044</v>
      </c>
      <c r="H96" s="2">
        <v>0</v>
      </c>
      <c r="I96" s="2">
        <v>5044</v>
      </c>
      <c r="J96" s="2">
        <v>-3497.34</v>
      </c>
      <c r="K96" s="2">
        <f t="shared" si="32"/>
        <v>30.663362410785094</v>
      </c>
      <c r="L96" s="2">
        <v>4357</v>
      </c>
      <c r="M96" s="2">
        <v>-687</v>
      </c>
      <c r="N96" s="3"/>
    </row>
    <row r="97" spans="1:14" outlineLevel="1">
      <c r="A97" s="4" t="s">
        <v>200</v>
      </c>
      <c r="B97" s="4" t="s">
        <v>201</v>
      </c>
      <c r="C97" s="4" t="s">
        <v>24</v>
      </c>
      <c r="D97" s="4" t="s">
        <v>24</v>
      </c>
      <c r="E97" s="4" t="s">
        <v>24</v>
      </c>
      <c r="F97" s="5">
        <f t="shared" ref="F97:M97" si="33">SUBTOTAL(9, F95:F96)</f>
        <v>4356.9800000000005</v>
      </c>
      <c r="G97" s="5">
        <f t="shared" si="33"/>
        <v>5044</v>
      </c>
      <c r="H97" s="5">
        <f t="shared" si="33"/>
        <v>0</v>
      </c>
      <c r="I97" s="5">
        <f t="shared" si="33"/>
        <v>5044</v>
      </c>
      <c r="J97" s="5">
        <f t="shared" si="33"/>
        <v>-687.02</v>
      </c>
      <c r="K97" s="5">
        <f t="shared" si="33"/>
        <v>30.663362410785094</v>
      </c>
      <c r="L97" s="5">
        <f t="shared" si="33"/>
        <v>4357</v>
      </c>
      <c r="M97" s="5">
        <f t="shared" si="33"/>
        <v>-687</v>
      </c>
      <c r="N97" s="6"/>
    </row>
    <row r="98" spans="1:14" outlineLevel="2" collapsed="1">
      <c r="A98" s="1" t="s">
        <v>206</v>
      </c>
      <c r="B98" s="1" t="s">
        <v>207</v>
      </c>
      <c r="C98" s="1" t="s">
        <v>208</v>
      </c>
      <c r="D98" s="1" t="s">
        <v>209</v>
      </c>
      <c r="E98" s="1" t="s">
        <v>17</v>
      </c>
      <c r="F98" s="2">
        <v>65</v>
      </c>
      <c r="G98" s="2">
        <v>77</v>
      </c>
      <c r="H98" s="2">
        <v>0</v>
      </c>
      <c r="I98" s="2">
        <v>77</v>
      </c>
      <c r="J98" s="2">
        <v>-12</v>
      </c>
      <c r="K98" s="2">
        <f t="shared" ref="K98:K99" si="34">IFERROR(F98/I98*100,0)</f>
        <v>84.415584415584405</v>
      </c>
      <c r="L98" s="2">
        <v>65</v>
      </c>
      <c r="M98" s="2">
        <v>-12</v>
      </c>
      <c r="N98" s="3"/>
    </row>
    <row r="99" spans="1:14" outlineLevel="2" collapsed="1">
      <c r="A99" s="1" t="s">
        <v>206</v>
      </c>
      <c r="B99" s="1" t="s">
        <v>207</v>
      </c>
      <c r="C99" s="1" t="s">
        <v>210</v>
      </c>
      <c r="D99" s="1" t="s">
        <v>211</v>
      </c>
      <c r="E99" s="1" t="s">
        <v>17</v>
      </c>
      <c r="F99" s="2">
        <v>1656</v>
      </c>
      <c r="G99" s="2">
        <v>1656</v>
      </c>
      <c r="H99" s="2">
        <v>0</v>
      </c>
      <c r="I99" s="2">
        <v>1656</v>
      </c>
      <c r="J99" s="2">
        <v>0</v>
      </c>
      <c r="K99" s="2">
        <f t="shared" si="34"/>
        <v>100</v>
      </c>
      <c r="L99" s="2">
        <v>1656</v>
      </c>
      <c r="M99" s="2">
        <v>0</v>
      </c>
      <c r="N99" s="3"/>
    </row>
    <row r="100" spans="1:14" outlineLevel="1">
      <c r="A100" s="4" t="s">
        <v>206</v>
      </c>
      <c r="B100" s="4" t="s">
        <v>207</v>
      </c>
      <c r="C100" s="4" t="s">
        <v>24</v>
      </c>
      <c r="D100" s="4" t="s">
        <v>24</v>
      </c>
      <c r="E100" s="4" t="s">
        <v>24</v>
      </c>
      <c r="F100" s="5">
        <f t="shared" ref="F100:M100" si="35">SUBTOTAL(9, F98:F99)</f>
        <v>1721</v>
      </c>
      <c r="G100" s="5">
        <f t="shared" si="35"/>
        <v>1733</v>
      </c>
      <c r="H100" s="5">
        <f t="shared" si="35"/>
        <v>0</v>
      </c>
      <c r="I100" s="5">
        <f t="shared" si="35"/>
        <v>1733</v>
      </c>
      <c r="J100" s="5">
        <f t="shared" si="35"/>
        <v>-12</v>
      </c>
      <c r="K100" s="5">
        <f t="shared" si="35"/>
        <v>184.41558441558442</v>
      </c>
      <c r="L100" s="5">
        <f t="shared" si="35"/>
        <v>1721</v>
      </c>
      <c r="M100" s="5">
        <f t="shared" si="35"/>
        <v>-12</v>
      </c>
      <c r="N100" s="6"/>
    </row>
    <row r="101" spans="1:14" outlineLevel="2" collapsed="1">
      <c r="A101" s="1" t="s">
        <v>212</v>
      </c>
      <c r="B101" s="1" t="s">
        <v>213</v>
      </c>
      <c r="C101" s="1" t="s">
        <v>214</v>
      </c>
      <c r="D101" s="1" t="s">
        <v>215</v>
      </c>
      <c r="E101" s="1" t="s">
        <v>17</v>
      </c>
      <c r="F101" s="2">
        <v>0</v>
      </c>
      <c r="G101" s="2">
        <v>35</v>
      </c>
      <c r="H101" s="2">
        <v>0</v>
      </c>
      <c r="I101" s="2">
        <v>35</v>
      </c>
      <c r="J101" s="2">
        <v>-35</v>
      </c>
      <c r="K101" s="2">
        <f t="shared" ref="K101:K104" si="36">IFERROR(F101/I101*100,0)</f>
        <v>0</v>
      </c>
      <c r="L101" s="2">
        <v>35</v>
      </c>
      <c r="M101" s="2">
        <v>0</v>
      </c>
      <c r="N101" s="3"/>
    </row>
    <row r="102" spans="1:14" outlineLevel="2" collapsed="1">
      <c r="A102" s="1" t="s">
        <v>212</v>
      </c>
      <c r="B102" s="1" t="s">
        <v>213</v>
      </c>
      <c r="C102" s="1" t="s">
        <v>216</v>
      </c>
      <c r="D102" s="1" t="s">
        <v>217</v>
      </c>
      <c r="E102" s="1" t="s">
        <v>17</v>
      </c>
      <c r="F102" s="2">
        <v>1425</v>
      </c>
      <c r="G102" s="2">
        <v>0</v>
      </c>
      <c r="H102" s="2">
        <v>0</v>
      </c>
      <c r="I102" s="2">
        <v>0</v>
      </c>
      <c r="J102" s="2">
        <v>1425</v>
      </c>
      <c r="K102" s="2">
        <f t="shared" si="36"/>
        <v>0</v>
      </c>
      <c r="L102" s="2">
        <v>1425</v>
      </c>
      <c r="M102" s="2">
        <v>1425</v>
      </c>
      <c r="N102" s="12" t="s">
        <v>326</v>
      </c>
    </row>
    <row r="103" spans="1:14" outlineLevel="2" collapsed="1">
      <c r="A103" s="1" t="s">
        <v>212</v>
      </c>
      <c r="B103" s="1" t="s">
        <v>213</v>
      </c>
      <c r="C103" s="1" t="s">
        <v>218</v>
      </c>
      <c r="D103" s="1" t="s">
        <v>219</v>
      </c>
      <c r="E103" s="1" t="s">
        <v>17</v>
      </c>
      <c r="F103" s="2">
        <v>0</v>
      </c>
      <c r="G103" s="2">
        <v>110</v>
      </c>
      <c r="H103" s="2">
        <v>0</v>
      </c>
      <c r="I103" s="2">
        <v>110</v>
      </c>
      <c r="J103" s="2">
        <v>-110</v>
      </c>
      <c r="K103" s="2">
        <f t="shared" si="36"/>
        <v>0</v>
      </c>
      <c r="L103" s="2">
        <v>110</v>
      </c>
      <c r="M103" s="2">
        <v>0</v>
      </c>
      <c r="N103" s="3"/>
    </row>
    <row r="104" spans="1:14" outlineLevel="2" collapsed="1">
      <c r="A104" s="1" t="s">
        <v>212</v>
      </c>
      <c r="B104" s="1" t="s">
        <v>213</v>
      </c>
      <c r="C104" s="1" t="s">
        <v>220</v>
      </c>
      <c r="D104" s="1" t="s">
        <v>221</v>
      </c>
      <c r="E104" s="1" t="s">
        <v>17</v>
      </c>
      <c r="F104" s="2">
        <v>158.19</v>
      </c>
      <c r="G104" s="2">
        <v>250</v>
      </c>
      <c r="H104" s="2">
        <v>0</v>
      </c>
      <c r="I104" s="2">
        <v>250</v>
      </c>
      <c r="J104" s="2">
        <v>-91.81</v>
      </c>
      <c r="K104" s="2">
        <f t="shared" si="36"/>
        <v>63.275999999999996</v>
      </c>
      <c r="L104" s="2">
        <v>250</v>
      </c>
      <c r="M104" s="2">
        <v>0</v>
      </c>
      <c r="N104" s="3"/>
    </row>
    <row r="105" spans="1:14" outlineLevel="1">
      <c r="A105" s="4" t="s">
        <v>212</v>
      </c>
      <c r="B105" s="4" t="s">
        <v>213</v>
      </c>
      <c r="C105" s="4" t="s">
        <v>24</v>
      </c>
      <c r="D105" s="4" t="s">
        <v>24</v>
      </c>
      <c r="E105" s="4" t="s">
        <v>24</v>
      </c>
      <c r="F105" s="5">
        <f t="shared" ref="F105:M105" si="37">SUBTOTAL(9, F101:F104)</f>
        <v>1583.19</v>
      </c>
      <c r="G105" s="5">
        <f t="shared" si="37"/>
        <v>395</v>
      </c>
      <c r="H105" s="5">
        <f t="shared" si="37"/>
        <v>0</v>
      </c>
      <c r="I105" s="5">
        <f t="shared" si="37"/>
        <v>395</v>
      </c>
      <c r="J105" s="5">
        <f t="shared" si="37"/>
        <v>1188.19</v>
      </c>
      <c r="K105" s="5">
        <f t="shared" si="37"/>
        <v>63.275999999999996</v>
      </c>
      <c r="L105" s="5">
        <f t="shared" si="37"/>
        <v>1820</v>
      </c>
      <c r="M105" s="5">
        <f t="shared" si="37"/>
        <v>1425</v>
      </c>
      <c r="N105" s="6"/>
    </row>
    <row r="106" spans="1:14" outlineLevel="2" collapsed="1">
      <c r="A106" s="1" t="s">
        <v>222</v>
      </c>
      <c r="B106" s="1" t="s">
        <v>223</v>
      </c>
      <c r="C106" s="1" t="s">
        <v>224</v>
      </c>
      <c r="D106" s="1" t="s">
        <v>225</v>
      </c>
      <c r="E106" s="1" t="s">
        <v>17</v>
      </c>
      <c r="F106" s="2">
        <v>5183.8900000000003</v>
      </c>
      <c r="G106" s="2">
        <v>6600</v>
      </c>
      <c r="H106" s="2">
        <v>0</v>
      </c>
      <c r="I106" s="2">
        <v>6600</v>
      </c>
      <c r="J106" s="2">
        <v>-1416.11</v>
      </c>
      <c r="K106" s="2">
        <f>IFERROR(F106/I106*100,0)</f>
        <v>78.543787878787882</v>
      </c>
      <c r="L106" s="2">
        <v>6600</v>
      </c>
      <c r="M106" s="2">
        <v>0</v>
      </c>
      <c r="N106" s="3"/>
    </row>
    <row r="107" spans="1:14" outlineLevel="1">
      <c r="A107" s="4" t="s">
        <v>222</v>
      </c>
      <c r="B107" s="4" t="s">
        <v>223</v>
      </c>
      <c r="C107" s="4" t="s">
        <v>24</v>
      </c>
      <c r="D107" s="4" t="s">
        <v>24</v>
      </c>
      <c r="E107" s="4" t="s">
        <v>24</v>
      </c>
      <c r="F107" s="5">
        <f t="shared" ref="F107:M107" si="38">SUBTOTAL(9, F106:F106)</f>
        <v>5183.8900000000003</v>
      </c>
      <c r="G107" s="5">
        <f t="shared" si="38"/>
        <v>6600</v>
      </c>
      <c r="H107" s="5">
        <f t="shared" si="38"/>
        <v>0</v>
      </c>
      <c r="I107" s="5">
        <f t="shared" si="38"/>
        <v>6600</v>
      </c>
      <c r="J107" s="5">
        <f t="shared" si="38"/>
        <v>-1416.11</v>
      </c>
      <c r="K107" s="5">
        <f t="shared" si="38"/>
        <v>78.543787878787882</v>
      </c>
      <c r="L107" s="5">
        <f t="shared" si="38"/>
        <v>6600</v>
      </c>
      <c r="M107" s="5">
        <f t="shared" si="38"/>
        <v>0</v>
      </c>
      <c r="N107" s="6"/>
    </row>
    <row r="108" spans="1:14" outlineLevel="2" collapsed="1">
      <c r="A108" s="1" t="s">
        <v>226</v>
      </c>
      <c r="B108" s="1" t="s">
        <v>227</v>
      </c>
      <c r="C108" s="1" t="s">
        <v>228</v>
      </c>
      <c r="D108" s="1" t="s">
        <v>229</v>
      </c>
      <c r="E108" s="1" t="s">
        <v>17</v>
      </c>
      <c r="F108" s="2">
        <v>1621</v>
      </c>
      <c r="G108" s="2">
        <v>3830</v>
      </c>
      <c r="H108" s="2">
        <v>0</v>
      </c>
      <c r="I108" s="2">
        <v>3830</v>
      </c>
      <c r="J108" s="2">
        <v>-2209</v>
      </c>
      <c r="K108" s="2">
        <f t="shared" ref="K108:K109" si="39">IFERROR(F108/I108*100,0)</f>
        <v>42.323759791122718</v>
      </c>
      <c r="L108" s="2">
        <v>4200</v>
      </c>
      <c r="M108" s="2">
        <v>370</v>
      </c>
      <c r="N108" s="3"/>
    </row>
    <row r="109" spans="1:14" outlineLevel="2" collapsed="1">
      <c r="A109" s="1" t="s">
        <v>226</v>
      </c>
      <c r="B109" s="1" t="s">
        <v>227</v>
      </c>
      <c r="C109" s="1" t="s">
        <v>230</v>
      </c>
      <c r="D109" s="1" t="s">
        <v>231</v>
      </c>
      <c r="E109" s="1" t="s">
        <v>17</v>
      </c>
      <c r="F109" s="2">
        <v>1675.8</v>
      </c>
      <c r="G109" s="2">
        <v>5985</v>
      </c>
      <c r="H109" s="2">
        <v>0</v>
      </c>
      <c r="I109" s="2">
        <v>5985</v>
      </c>
      <c r="J109" s="2">
        <v>-4309.2</v>
      </c>
      <c r="K109" s="2">
        <f t="shared" si="39"/>
        <v>27.999999999999996</v>
      </c>
      <c r="L109" s="2">
        <v>5985</v>
      </c>
      <c r="M109" s="2">
        <v>0</v>
      </c>
      <c r="N109" s="3"/>
    </row>
    <row r="110" spans="1:14" outlineLevel="1">
      <c r="A110" s="4" t="s">
        <v>226</v>
      </c>
      <c r="B110" s="4" t="s">
        <v>227</v>
      </c>
      <c r="C110" s="4" t="s">
        <v>24</v>
      </c>
      <c r="D110" s="4" t="s">
        <v>24</v>
      </c>
      <c r="E110" s="4" t="s">
        <v>24</v>
      </c>
      <c r="F110" s="5">
        <f t="shared" ref="F110:M110" si="40">SUBTOTAL(9, F108:F109)</f>
        <v>3296.8</v>
      </c>
      <c r="G110" s="5">
        <f t="shared" si="40"/>
        <v>9815</v>
      </c>
      <c r="H110" s="5">
        <f t="shared" si="40"/>
        <v>0</v>
      </c>
      <c r="I110" s="5">
        <f t="shared" si="40"/>
        <v>9815</v>
      </c>
      <c r="J110" s="5">
        <f t="shared" si="40"/>
        <v>-6518.2</v>
      </c>
      <c r="K110" s="5">
        <f t="shared" si="40"/>
        <v>70.323759791122711</v>
      </c>
      <c r="L110" s="5">
        <f t="shared" si="40"/>
        <v>10185</v>
      </c>
      <c r="M110" s="5">
        <f t="shared" si="40"/>
        <v>370</v>
      </c>
      <c r="N110" s="6"/>
    </row>
    <row r="111" spans="1:14" outlineLevel="2" collapsed="1">
      <c r="A111" s="1" t="s">
        <v>232</v>
      </c>
      <c r="B111" s="1" t="s">
        <v>233</v>
      </c>
      <c r="C111" s="1" t="s">
        <v>234</v>
      </c>
      <c r="D111" s="1" t="s">
        <v>235</v>
      </c>
      <c r="E111" s="1" t="s">
        <v>17</v>
      </c>
      <c r="F111" s="2">
        <v>1191.08</v>
      </c>
      <c r="G111" s="2">
        <v>1191</v>
      </c>
      <c r="H111" s="2">
        <v>0</v>
      </c>
      <c r="I111" s="2">
        <v>1191</v>
      </c>
      <c r="J111" s="2">
        <v>0.08</v>
      </c>
      <c r="K111" s="2">
        <f t="shared" ref="K111:K114" si="41">IFERROR(F111/I111*100,0)</f>
        <v>100.00671704450042</v>
      </c>
      <c r="L111" s="2">
        <v>1191</v>
      </c>
      <c r="M111" s="2">
        <v>0</v>
      </c>
      <c r="N111" s="3"/>
    </row>
    <row r="112" spans="1:14" outlineLevel="2" collapsed="1">
      <c r="A112" s="1" t="s">
        <v>232</v>
      </c>
      <c r="B112" s="1" t="s">
        <v>233</v>
      </c>
      <c r="C112" s="1" t="s">
        <v>236</v>
      </c>
      <c r="D112" s="1" t="s">
        <v>237</v>
      </c>
      <c r="E112" s="1" t="s">
        <v>17</v>
      </c>
      <c r="F112" s="2">
        <v>70</v>
      </c>
      <c r="G112" s="2">
        <v>200</v>
      </c>
      <c r="H112" s="2">
        <v>0</v>
      </c>
      <c r="I112" s="2">
        <v>200</v>
      </c>
      <c r="J112" s="2">
        <v>-130</v>
      </c>
      <c r="K112" s="2">
        <f t="shared" si="41"/>
        <v>35</v>
      </c>
      <c r="L112" s="2">
        <v>200</v>
      </c>
      <c r="M112" s="2">
        <v>0</v>
      </c>
      <c r="N112" s="3"/>
    </row>
    <row r="113" spans="1:14" outlineLevel="2" collapsed="1">
      <c r="A113" s="1" t="s">
        <v>232</v>
      </c>
      <c r="B113" s="1" t="s">
        <v>233</v>
      </c>
      <c r="C113" s="1" t="s">
        <v>238</v>
      </c>
      <c r="D113" s="1" t="s">
        <v>239</v>
      </c>
      <c r="E113" s="1" t="s">
        <v>17</v>
      </c>
      <c r="F113" s="2">
        <v>1055</v>
      </c>
      <c r="G113" s="2">
        <v>1055</v>
      </c>
      <c r="H113" s="2">
        <v>0</v>
      </c>
      <c r="I113" s="2">
        <v>1055</v>
      </c>
      <c r="J113" s="2">
        <v>0</v>
      </c>
      <c r="K113" s="2">
        <f t="shared" si="41"/>
        <v>100</v>
      </c>
      <c r="L113" s="2">
        <v>1055</v>
      </c>
      <c r="M113" s="2">
        <v>0</v>
      </c>
      <c r="N113" s="3"/>
    </row>
    <row r="114" spans="1:14" outlineLevel="2" collapsed="1">
      <c r="A114" s="1" t="s">
        <v>232</v>
      </c>
      <c r="B114" s="1" t="s">
        <v>233</v>
      </c>
      <c r="C114" s="1" t="s">
        <v>240</v>
      </c>
      <c r="D114" s="1" t="s">
        <v>241</v>
      </c>
      <c r="E114" s="1" t="s">
        <v>17</v>
      </c>
      <c r="F114" s="2">
        <v>1048.28</v>
      </c>
      <c r="G114" s="2">
        <v>1048</v>
      </c>
      <c r="H114" s="2">
        <v>0</v>
      </c>
      <c r="I114" s="2">
        <v>1048</v>
      </c>
      <c r="J114" s="2">
        <v>0.28000000000000003</v>
      </c>
      <c r="K114" s="2">
        <f t="shared" si="41"/>
        <v>100.0267175572519</v>
      </c>
      <c r="L114" s="2">
        <v>1048</v>
      </c>
      <c r="M114" s="2">
        <v>0</v>
      </c>
      <c r="N114" s="3"/>
    </row>
    <row r="115" spans="1:14" outlineLevel="1">
      <c r="A115" s="4" t="s">
        <v>232</v>
      </c>
      <c r="B115" s="4" t="s">
        <v>233</v>
      </c>
      <c r="C115" s="4" t="s">
        <v>24</v>
      </c>
      <c r="D115" s="4" t="s">
        <v>24</v>
      </c>
      <c r="E115" s="4" t="s">
        <v>24</v>
      </c>
      <c r="F115" s="5">
        <f t="shared" ref="F115:M115" si="42">SUBTOTAL(9, F111:F114)</f>
        <v>3364.3599999999997</v>
      </c>
      <c r="G115" s="5">
        <f t="shared" si="42"/>
        <v>3494</v>
      </c>
      <c r="H115" s="5">
        <f t="shared" si="42"/>
        <v>0</v>
      </c>
      <c r="I115" s="5">
        <f t="shared" si="42"/>
        <v>3494</v>
      </c>
      <c r="J115" s="5">
        <f t="shared" si="42"/>
        <v>-129.63999999999999</v>
      </c>
      <c r="K115" s="5">
        <f t="shared" si="42"/>
        <v>335.03343460175233</v>
      </c>
      <c r="L115" s="5">
        <f t="shared" si="42"/>
        <v>3494</v>
      </c>
      <c r="M115" s="5">
        <f t="shared" si="42"/>
        <v>0</v>
      </c>
      <c r="N115" s="6"/>
    </row>
    <row r="116" spans="1:14" outlineLevel="2" collapsed="1">
      <c r="A116" s="1" t="s">
        <v>242</v>
      </c>
      <c r="B116" s="1" t="s">
        <v>243</v>
      </c>
      <c r="C116" s="1" t="s">
        <v>244</v>
      </c>
      <c r="D116" s="1" t="s">
        <v>245</v>
      </c>
      <c r="E116" s="1" t="s">
        <v>17</v>
      </c>
      <c r="F116" s="2">
        <v>-19929.79</v>
      </c>
      <c r="G116" s="2">
        <v>-32448</v>
      </c>
      <c r="H116" s="2">
        <v>0</v>
      </c>
      <c r="I116" s="2">
        <v>-32448</v>
      </c>
      <c r="J116" s="2">
        <v>12518.21</v>
      </c>
      <c r="K116" s="2">
        <f>IFERROR(F116/I116*100,0)</f>
        <v>61.420703895463511</v>
      </c>
      <c r="L116" s="2">
        <v>-39483</v>
      </c>
      <c r="M116" s="2">
        <v>-7035</v>
      </c>
      <c r="N116" s="12" t="s">
        <v>327</v>
      </c>
    </row>
    <row r="117" spans="1:14" outlineLevel="1">
      <c r="A117" s="4" t="s">
        <v>242</v>
      </c>
      <c r="B117" s="4" t="s">
        <v>243</v>
      </c>
      <c r="C117" s="4" t="s">
        <v>24</v>
      </c>
      <c r="D117" s="4" t="s">
        <v>24</v>
      </c>
      <c r="E117" s="4" t="s">
        <v>24</v>
      </c>
      <c r="F117" s="5">
        <f t="shared" ref="F117:M117" si="43">SUBTOTAL(9, F116:F116)</f>
        <v>-19929.79</v>
      </c>
      <c r="G117" s="5">
        <f t="shared" si="43"/>
        <v>-32448</v>
      </c>
      <c r="H117" s="5">
        <f t="shared" si="43"/>
        <v>0</v>
      </c>
      <c r="I117" s="5">
        <f t="shared" si="43"/>
        <v>-32448</v>
      </c>
      <c r="J117" s="5">
        <f t="shared" si="43"/>
        <v>12518.21</v>
      </c>
      <c r="K117" s="5">
        <f t="shared" si="43"/>
        <v>61.420703895463511</v>
      </c>
      <c r="L117" s="5">
        <f t="shared" si="43"/>
        <v>-39483</v>
      </c>
      <c r="M117" s="5">
        <f t="shared" si="43"/>
        <v>-7035</v>
      </c>
      <c r="N117" s="6"/>
    </row>
    <row r="118" spans="1:14" outlineLevel="2" collapsed="1">
      <c r="A118" s="1" t="s">
        <v>246</v>
      </c>
      <c r="B118" s="1" t="s">
        <v>247</v>
      </c>
      <c r="C118" s="1" t="s">
        <v>248</v>
      </c>
      <c r="D118" s="1" t="s">
        <v>249</v>
      </c>
      <c r="E118" s="1" t="s">
        <v>17</v>
      </c>
      <c r="F118" s="2">
        <v>-12670.14</v>
      </c>
      <c r="G118" s="2">
        <v>-33700</v>
      </c>
      <c r="H118" s="2">
        <v>0</v>
      </c>
      <c r="I118" s="2">
        <v>-33700</v>
      </c>
      <c r="J118" s="2">
        <v>21029.86</v>
      </c>
      <c r="K118" s="2">
        <f>IFERROR(F118/I118*100,0)</f>
        <v>37.596854599406527</v>
      </c>
      <c r="L118" s="2">
        <v>-33700</v>
      </c>
      <c r="M118" s="2">
        <v>0</v>
      </c>
      <c r="N118" s="3"/>
    </row>
    <row r="119" spans="1:14" outlineLevel="1">
      <c r="A119" s="4" t="s">
        <v>246</v>
      </c>
      <c r="B119" s="4" t="s">
        <v>247</v>
      </c>
      <c r="C119" s="4" t="s">
        <v>24</v>
      </c>
      <c r="D119" s="4" t="s">
        <v>24</v>
      </c>
      <c r="E119" s="4" t="s">
        <v>24</v>
      </c>
      <c r="F119" s="5">
        <f t="shared" ref="F119:M119" si="44">SUBTOTAL(9, F118:F118)</f>
        <v>-12670.14</v>
      </c>
      <c r="G119" s="5">
        <f t="shared" si="44"/>
        <v>-33700</v>
      </c>
      <c r="H119" s="5">
        <f t="shared" si="44"/>
        <v>0</v>
      </c>
      <c r="I119" s="5">
        <f t="shared" si="44"/>
        <v>-33700</v>
      </c>
      <c r="J119" s="5">
        <f t="shared" si="44"/>
        <v>21029.86</v>
      </c>
      <c r="K119" s="5">
        <f t="shared" si="44"/>
        <v>37.596854599406527</v>
      </c>
      <c r="L119" s="5">
        <f t="shared" si="44"/>
        <v>-33700</v>
      </c>
      <c r="M119" s="5">
        <f t="shared" si="44"/>
        <v>0</v>
      </c>
      <c r="N119" s="6"/>
    </row>
    <row r="120" spans="1:14" outlineLevel="2" collapsed="1">
      <c r="A120" s="1" t="s">
        <v>250</v>
      </c>
      <c r="B120" s="1" t="s">
        <v>251</v>
      </c>
      <c r="C120" s="1" t="s">
        <v>252</v>
      </c>
      <c r="D120" s="1" t="s">
        <v>253</v>
      </c>
      <c r="E120" s="1" t="s">
        <v>17</v>
      </c>
      <c r="F120" s="2">
        <v>-742</v>
      </c>
      <c r="G120" s="2">
        <v>-600</v>
      </c>
      <c r="H120" s="2">
        <v>0</v>
      </c>
      <c r="I120" s="2">
        <v>-600</v>
      </c>
      <c r="J120" s="2">
        <v>-142</v>
      </c>
      <c r="K120" s="2">
        <f t="shared" ref="K120:K124" si="45">IFERROR(F120/I120*100,0)</f>
        <v>123.66666666666666</v>
      </c>
      <c r="L120" s="2">
        <v>-1500</v>
      </c>
      <c r="M120" s="2">
        <v>-900</v>
      </c>
      <c r="N120" s="3"/>
    </row>
    <row r="121" spans="1:14" outlineLevel="2" collapsed="1">
      <c r="A121" s="1" t="s">
        <v>250</v>
      </c>
      <c r="B121" s="1" t="s">
        <v>251</v>
      </c>
      <c r="C121" s="1" t="s">
        <v>254</v>
      </c>
      <c r="D121" s="1" t="s">
        <v>255</v>
      </c>
      <c r="E121" s="1" t="s">
        <v>17</v>
      </c>
      <c r="F121" s="2">
        <v>-1756.8</v>
      </c>
      <c r="G121" s="2">
        <v>0</v>
      </c>
      <c r="H121" s="2">
        <v>0</v>
      </c>
      <c r="I121" s="2">
        <v>0</v>
      </c>
      <c r="J121" s="2">
        <v>-1756.8</v>
      </c>
      <c r="K121" s="2">
        <f t="shared" si="45"/>
        <v>0</v>
      </c>
      <c r="L121" s="2">
        <v>-1757</v>
      </c>
      <c r="M121" s="2">
        <v>-1757</v>
      </c>
      <c r="N121" s="3"/>
    </row>
    <row r="122" spans="1:14" outlineLevel="2" collapsed="1">
      <c r="A122" s="1" t="s">
        <v>250</v>
      </c>
      <c r="B122" s="1" t="s">
        <v>251</v>
      </c>
      <c r="C122" s="1" t="s">
        <v>256</v>
      </c>
      <c r="D122" s="1" t="s">
        <v>257</v>
      </c>
      <c r="E122" s="1" t="s">
        <v>17</v>
      </c>
      <c r="F122" s="2">
        <v>0</v>
      </c>
      <c r="G122" s="2">
        <v>-1000</v>
      </c>
      <c r="H122" s="2">
        <v>0</v>
      </c>
      <c r="I122" s="2">
        <v>-1000</v>
      </c>
      <c r="J122" s="2">
        <v>1000</v>
      </c>
      <c r="K122" s="2">
        <f t="shared" si="45"/>
        <v>0</v>
      </c>
      <c r="L122" s="2">
        <v>-1058</v>
      </c>
      <c r="M122" s="2">
        <v>-58</v>
      </c>
      <c r="N122" s="3"/>
    </row>
    <row r="123" spans="1:14" outlineLevel="2" collapsed="1">
      <c r="A123" s="1" t="s">
        <v>250</v>
      </c>
      <c r="B123" s="1" t="s">
        <v>251</v>
      </c>
      <c r="C123" s="1" t="s">
        <v>258</v>
      </c>
      <c r="D123" s="1" t="s">
        <v>259</v>
      </c>
      <c r="E123" s="1" t="s">
        <v>17</v>
      </c>
      <c r="F123" s="2">
        <v>332.15</v>
      </c>
      <c r="G123" s="2">
        <v>0</v>
      </c>
      <c r="H123" s="2">
        <v>0</v>
      </c>
      <c r="I123" s="2">
        <v>0</v>
      </c>
      <c r="J123" s="2">
        <v>332.15</v>
      </c>
      <c r="K123" s="2">
        <f t="shared" si="45"/>
        <v>0</v>
      </c>
      <c r="L123" s="2">
        <v>0</v>
      </c>
      <c r="M123" s="2">
        <v>0</v>
      </c>
      <c r="N123" s="3"/>
    </row>
    <row r="124" spans="1:14" outlineLevel="2" collapsed="1">
      <c r="A124" s="1" t="s">
        <v>250</v>
      </c>
      <c r="B124" s="1" t="s">
        <v>251</v>
      </c>
      <c r="C124" s="1" t="s">
        <v>260</v>
      </c>
      <c r="D124" s="1" t="s">
        <v>261</v>
      </c>
      <c r="E124" s="1" t="s">
        <v>17</v>
      </c>
      <c r="F124" s="2">
        <v>-89</v>
      </c>
      <c r="G124" s="2">
        <v>0</v>
      </c>
      <c r="H124" s="2">
        <v>0</v>
      </c>
      <c r="I124" s="2">
        <v>0</v>
      </c>
      <c r="J124" s="2">
        <v>-89</v>
      </c>
      <c r="K124" s="2">
        <f t="shared" si="45"/>
        <v>0</v>
      </c>
      <c r="L124" s="2">
        <v>-89</v>
      </c>
      <c r="M124" s="2">
        <v>-89</v>
      </c>
      <c r="N124" s="3"/>
    </row>
    <row r="125" spans="1:14" outlineLevel="1">
      <c r="A125" s="4" t="s">
        <v>250</v>
      </c>
      <c r="B125" s="4" t="s">
        <v>251</v>
      </c>
      <c r="C125" s="4" t="s">
        <v>24</v>
      </c>
      <c r="D125" s="4" t="s">
        <v>24</v>
      </c>
      <c r="E125" s="4" t="s">
        <v>24</v>
      </c>
      <c r="F125" s="5">
        <f t="shared" ref="F125:M125" si="46">SUBTOTAL(9, F120:F124)</f>
        <v>-2255.65</v>
      </c>
      <c r="G125" s="5">
        <f t="shared" si="46"/>
        <v>-1600</v>
      </c>
      <c r="H125" s="5">
        <f t="shared" si="46"/>
        <v>0</v>
      </c>
      <c r="I125" s="5">
        <f t="shared" si="46"/>
        <v>-1600</v>
      </c>
      <c r="J125" s="5">
        <f t="shared" si="46"/>
        <v>-655.65</v>
      </c>
      <c r="K125" s="5">
        <f t="shared" si="46"/>
        <v>123.66666666666666</v>
      </c>
      <c r="L125" s="5">
        <f t="shared" si="46"/>
        <v>-4404</v>
      </c>
      <c r="M125" s="5">
        <f t="shared" si="46"/>
        <v>-2804</v>
      </c>
      <c r="N125" s="6"/>
    </row>
    <row r="126" spans="1:14" outlineLevel="2" collapsed="1">
      <c r="A126" s="1" t="s">
        <v>262</v>
      </c>
      <c r="B126" s="1" t="s">
        <v>263</v>
      </c>
      <c r="C126" s="1" t="s">
        <v>264</v>
      </c>
      <c r="D126" s="1" t="s">
        <v>265</v>
      </c>
      <c r="E126" s="1" t="s">
        <v>17</v>
      </c>
      <c r="F126" s="2">
        <v>-6564</v>
      </c>
      <c r="G126" s="2">
        <v>-9000</v>
      </c>
      <c r="H126" s="2">
        <v>0</v>
      </c>
      <c r="I126" s="2">
        <v>-9000</v>
      </c>
      <c r="J126" s="2">
        <v>2436</v>
      </c>
      <c r="K126" s="2">
        <f>IFERROR(F126/I126*100,0)</f>
        <v>72.933333333333323</v>
      </c>
      <c r="L126" s="2">
        <v>-9000</v>
      </c>
      <c r="M126" s="2">
        <v>0</v>
      </c>
      <c r="N126" s="3"/>
    </row>
    <row r="127" spans="1:14" outlineLevel="1">
      <c r="A127" s="4" t="s">
        <v>262</v>
      </c>
      <c r="B127" s="4" t="s">
        <v>263</v>
      </c>
      <c r="C127" s="4" t="s">
        <v>24</v>
      </c>
      <c r="D127" s="4" t="s">
        <v>24</v>
      </c>
      <c r="E127" s="4" t="s">
        <v>24</v>
      </c>
      <c r="F127" s="5">
        <f t="shared" ref="F127:M127" si="47">SUBTOTAL(9, F126:F126)</f>
        <v>-6564</v>
      </c>
      <c r="G127" s="5">
        <f t="shared" si="47"/>
        <v>-9000</v>
      </c>
      <c r="H127" s="5">
        <f t="shared" si="47"/>
        <v>0</v>
      </c>
      <c r="I127" s="5">
        <f t="shared" si="47"/>
        <v>-9000</v>
      </c>
      <c r="J127" s="5">
        <f t="shared" si="47"/>
        <v>2436</v>
      </c>
      <c r="K127" s="5">
        <f t="shared" si="47"/>
        <v>72.933333333333323</v>
      </c>
      <c r="L127" s="5">
        <f t="shared" si="47"/>
        <v>-9000</v>
      </c>
      <c r="M127" s="5">
        <f t="shared" si="47"/>
        <v>0</v>
      </c>
      <c r="N127" s="6"/>
    </row>
    <row r="128" spans="1:14" outlineLevel="2" collapsed="1">
      <c r="A128" s="1" t="s">
        <v>266</v>
      </c>
      <c r="B128" s="1" t="s">
        <v>267</v>
      </c>
      <c r="C128" s="1" t="s">
        <v>268</v>
      </c>
      <c r="D128" s="1" t="s">
        <v>269</v>
      </c>
      <c r="E128" s="1" t="s">
        <v>17</v>
      </c>
      <c r="F128" s="2">
        <v>-2035</v>
      </c>
      <c r="G128" s="2">
        <v>0</v>
      </c>
      <c r="H128" s="2">
        <v>0</v>
      </c>
      <c r="I128" s="2">
        <v>0</v>
      </c>
      <c r="J128" s="2">
        <v>-2035</v>
      </c>
      <c r="K128" s="2">
        <f>IFERROR(F128/I128*100,0)</f>
        <v>0</v>
      </c>
      <c r="L128" s="2">
        <v>-2035</v>
      </c>
      <c r="M128" s="2">
        <v>-2035</v>
      </c>
      <c r="N128" s="12" t="s">
        <v>328</v>
      </c>
    </row>
    <row r="129" spans="1:14" outlineLevel="1">
      <c r="A129" s="4" t="s">
        <v>266</v>
      </c>
      <c r="B129" s="4" t="s">
        <v>267</v>
      </c>
      <c r="C129" s="4" t="s">
        <v>24</v>
      </c>
      <c r="D129" s="4" t="s">
        <v>24</v>
      </c>
      <c r="E129" s="4" t="s">
        <v>24</v>
      </c>
      <c r="F129" s="5">
        <f t="shared" ref="F129:M129" si="48">SUBTOTAL(9, F128:F128)</f>
        <v>-2035</v>
      </c>
      <c r="G129" s="5">
        <f t="shared" si="48"/>
        <v>0</v>
      </c>
      <c r="H129" s="5">
        <f t="shared" si="48"/>
        <v>0</v>
      </c>
      <c r="I129" s="5">
        <f t="shared" si="48"/>
        <v>0</v>
      </c>
      <c r="J129" s="5">
        <f t="shared" si="48"/>
        <v>-2035</v>
      </c>
      <c r="K129" s="5">
        <f t="shared" si="48"/>
        <v>0</v>
      </c>
      <c r="L129" s="5">
        <f t="shared" si="48"/>
        <v>-2035</v>
      </c>
      <c r="M129" s="5">
        <f t="shared" si="48"/>
        <v>-2035</v>
      </c>
      <c r="N129" s="6"/>
    </row>
    <row r="130" spans="1:14" outlineLevel="2" collapsed="1">
      <c r="A130" s="1" t="s">
        <v>270</v>
      </c>
      <c r="B130" s="1" t="s">
        <v>271</v>
      </c>
      <c r="C130" s="1" t="s">
        <v>272</v>
      </c>
      <c r="D130" s="1" t="s">
        <v>273</v>
      </c>
      <c r="E130" s="1" t="s">
        <v>17</v>
      </c>
      <c r="F130" s="2">
        <v>-1273</v>
      </c>
      <c r="G130" s="2">
        <v>-4000</v>
      </c>
      <c r="H130" s="2">
        <v>0</v>
      </c>
      <c r="I130" s="2">
        <v>-4000</v>
      </c>
      <c r="J130" s="2">
        <v>2727</v>
      </c>
      <c r="K130" s="2">
        <f>IFERROR(F130/I130*100,0)</f>
        <v>31.824999999999999</v>
      </c>
      <c r="L130" s="2">
        <v>-4000</v>
      </c>
      <c r="M130" s="2">
        <v>0</v>
      </c>
      <c r="N130" s="3"/>
    </row>
    <row r="131" spans="1:14" outlineLevel="1">
      <c r="A131" s="4" t="s">
        <v>270</v>
      </c>
      <c r="B131" s="4" t="s">
        <v>271</v>
      </c>
      <c r="C131" s="4" t="s">
        <v>24</v>
      </c>
      <c r="D131" s="4" t="s">
        <v>24</v>
      </c>
      <c r="E131" s="4" t="s">
        <v>24</v>
      </c>
      <c r="F131" s="5">
        <f t="shared" ref="F131:M131" si="49">SUBTOTAL(9, F130:F130)</f>
        <v>-1273</v>
      </c>
      <c r="G131" s="5">
        <f t="shared" si="49"/>
        <v>-4000</v>
      </c>
      <c r="H131" s="5">
        <f t="shared" si="49"/>
        <v>0</v>
      </c>
      <c r="I131" s="5">
        <f t="shared" si="49"/>
        <v>-4000</v>
      </c>
      <c r="J131" s="5">
        <f t="shared" si="49"/>
        <v>2727</v>
      </c>
      <c r="K131" s="5">
        <f t="shared" si="49"/>
        <v>31.824999999999999</v>
      </c>
      <c r="L131" s="5">
        <f t="shared" si="49"/>
        <v>-4000</v>
      </c>
      <c r="M131" s="5">
        <f t="shared" si="49"/>
        <v>0</v>
      </c>
      <c r="N131" s="6"/>
    </row>
    <row r="132" spans="1:14" outlineLevel="2" collapsed="1">
      <c r="A132" s="1" t="s">
        <v>274</v>
      </c>
      <c r="B132" s="1" t="s">
        <v>275</v>
      </c>
      <c r="C132" s="1" t="s">
        <v>276</v>
      </c>
      <c r="D132" s="1" t="s">
        <v>277</v>
      </c>
      <c r="E132" s="1" t="s">
        <v>17</v>
      </c>
      <c r="F132" s="2">
        <v>-1425</v>
      </c>
      <c r="G132" s="2">
        <v>-1516</v>
      </c>
      <c r="H132" s="2">
        <v>0</v>
      </c>
      <c r="I132" s="2">
        <v>-1516</v>
      </c>
      <c r="J132" s="2">
        <v>91</v>
      </c>
      <c r="K132" s="2">
        <f>IFERROR(F132/I132*100,0)</f>
        <v>93.997361477572554</v>
      </c>
      <c r="L132" s="2">
        <v>-2941</v>
      </c>
      <c r="M132" s="2">
        <v>-1425</v>
      </c>
      <c r="N132" s="12" t="s">
        <v>329</v>
      </c>
    </row>
    <row r="133" spans="1:14" outlineLevel="1">
      <c r="A133" s="4" t="s">
        <v>274</v>
      </c>
      <c r="B133" s="4" t="s">
        <v>275</v>
      </c>
      <c r="C133" s="4" t="s">
        <v>24</v>
      </c>
      <c r="D133" s="4" t="s">
        <v>24</v>
      </c>
      <c r="E133" s="4" t="s">
        <v>24</v>
      </c>
      <c r="F133" s="5">
        <f t="shared" ref="F133:M133" si="50">SUBTOTAL(9, F132:F132)</f>
        <v>-1425</v>
      </c>
      <c r="G133" s="5">
        <f t="shared" si="50"/>
        <v>-1516</v>
      </c>
      <c r="H133" s="5">
        <f t="shared" si="50"/>
        <v>0</v>
      </c>
      <c r="I133" s="5">
        <f t="shared" si="50"/>
        <v>-1516</v>
      </c>
      <c r="J133" s="5">
        <f t="shared" si="50"/>
        <v>91</v>
      </c>
      <c r="K133" s="5">
        <f t="shared" si="50"/>
        <v>93.997361477572554</v>
      </c>
      <c r="L133" s="5">
        <f t="shared" si="50"/>
        <v>-2941</v>
      </c>
      <c r="M133" s="5">
        <f t="shared" si="50"/>
        <v>-1425</v>
      </c>
      <c r="N133" s="6"/>
    </row>
    <row r="134" spans="1:14" outlineLevel="2" collapsed="1">
      <c r="A134" s="1" t="s">
        <v>278</v>
      </c>
      <c r="B134" s="1" t="s">
        <v>279</v>
      </c>
      <c r="C134" s="1" t="s">
        <v>280</v>
      </c>
      <c r="D134" s="1" t="s">
        <v>281</v>
      </c>
      <c r="E134" s="1" t="s">
        <v>17</v>
      </c>
      <c r="F134" s="2">
        <v>0</v>
      </c>
      <c r="G134" s="2">
        <v>19985</v>
      </c>
      <c r="H134" s="2">
        <v>0</v>
      </c>
      <c r="I134" s="2">
        <v>19985</v>
      </c>
      <c r="J134" s="2">
        <v>-19985</v>
      </c>
      <c r="K134" s="2">
        <f t="shared" ref="K134:K135" si="51">IFERROR(F134/I134*100,0)</f>
        <v>0</v>
      </c>
      <c r="L134" s="2">
        <v>0</v>
      </c>
      <c r="M134" s="2">
        <v>-19985</v>
      </c>
      <c r="N134" s="3"/>
    </row>
    <row r="135" spans="1:14" outlineLevel="2" collapsed="1">
      <c r="A135" s="1" t="s">
        <v>278</v>
      </c>
      <c r="B135" s="1" t="s">
        <v>279</v>
      </c>
      <c r="C135" s="1" t="s">
        <v>282</v>
      </c>
      <c r="D135" s="1" t="s">
        <v>283</v>
      </c>
      <c r="E135" s="1" t="s">
        <v>17</v>
      </c>
      <c r="F135" s="2">
        <v>0</v>
      </c>
      <c r="G135" s="2">
        <v>-18401</v>
      </c>
      <c r="H135" s="2">
        <v>14716</v>
      </c>
      <c r="I135" s="2">
        <v>-3685</v>
      </c>
      <c r="J135" s="2">
        <v>3685</v>
      </c>
      <c r="K135" s="2">
        <f t="shared" si="51"/>
        <v>0</v>
      </c>
      <c r="L135" s="2">
        <v>0</v>
      </c>
      <c r="M135" s="2">
        <v>3685</v>
      </c>
      <c r="N135" s="3"/>
    </row>
    <row r="136" spans="1:14" outlineLevel="1">
      <c r="A136" s="4" t="s">
        <v>278</v>
      </c>
      <c r="B136" s="4" t="s">
        <v>279</v>
      </c>
      <c r="C136" s="4" t="s">
        <v>24</v>
      </c>
      <c r="D136" s="4" t="s">
        <v>24</v>
      </c>
      <c r="E136" s="4" t="s">
        <v>24</v>
      </c>
      <c r="F136" s="5">
        <f t="shared" ref="F136:M136" si="52">SUBTOTAL(9, F134:F135)</f>
        <v>0</v>
      </c>
      <c r="G136" s="5">
        <f t="shared" si="52"/>
        <v>1584</v>
      </c>
      <c r="H136" s="5">
        <f t="shared" si="52"/>
        <v>14716</v>
      </c>
      <c r="I136" s="5">
        <f t="shared" si="52"/>
        <v>16300</v>
      </c>
      <c r="J136" s="5">
        <f t="shared" si="52"/>
        <v>-16300</v>
      </c>
      <c r="K136" s="5">
        <f t="shared" si="52"/>
        <v>0</v>
      </c>
      <c r="L136" s="5">
        <f t="shared" si="52"/>
        <v>0</v>
      </c>
      <c r="M136" s="5">
        <f t="shared" si="52"/>
        <v>-16300</v>
      </c>
      <c r="N136" s="6"/>
    </row>
    <row r="137" spans="1:14">
      <c r="A137" s="4" t="s">
        <v>24</v>
      </c>
      <c r="B137" s="4" t="s">
        <v>24</v>
      </c>
      <c r="C137" s="4" t="s">
        <v>24</v>
      </c>
      <c r="D137" s="4" t="s">
        <v>24</v>
      </c>
      <c r="E137" s="4" t="s">
        <v>24</v>
      </c>
      <c r="F137" s="5">
        <f t="shared" ref="F137:M137" si="53">SUBTOTAL(9, F2:F136)</f>
        <v>269099.73000000016</v>
      </c>
      <c r="G137" s="5">
        <f t="shared" si="53"/>
        <v>444426</v>
      </c>
      <c r="H137" s="5">
        <f t="shared" si="53"/>
        <v>14716</v>
      </c>
      <c r="I137" s="5">
        <f t="shared" si="53"/>
        <v>459142</v>
      </c>
      <c r="J137" s="5">
        <f t="shared" si="53"/>
        <v>-190042.26999999993</v>
      </c>
      <c r="K137" s="5">
        <f t="shared" si="53"/>
        <v>4903.3766657641681</v>
      </c>
      <c r="L137" s="5">
        <f t="shared" si="53"/>
        <v>466646</v>
      </c>
      <c r="M137" s="5">
        <f t="shared" si="53"/>
        <v>7472</v>
      </c>
      <c r="N137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/>
  </sheetViews>
  <sheetFormatPr defaultRowHeight="15"/>
  <cols>
    <col min="1" max="1" width="30" bestFit="1" customWidth="1"/>
    <col min="2" max="2" width="50" bestFit="1" customWidth="1"/>
  </cols>
  <sheetData>
    <row r="1" spans="1:2">
      <c r="A1" t="s">
        <v>284</v>
      </c>
      <c r="B1" t="s">
        <v>285</v>
      </c>
    </row>
    <row r="2" spans="1:2">
      <c r="A2" t="s">
        <v>286</v>
      </c>
      <c r="B2" t="s">
        <v>287</v>
      </c>
    </row>
    <row r="3" spans="1:2">
      <c r="A3" t="s">
        <v>288</v>
      </c>
      <c r="B3" t="s">
        <v>289</v>
      </c>
    </row>
    <row r="4" spans="1:2">
      <c r="A4" t="s">
        <v>290</v>
      </c>
      <c r="B4" t="s">
        <v>291</v>
      </c>
    </row>
    <row r="5" spans="1:2">
      <c r="A5" t="s">
        <v>292</v>
      </c>
      <c r="B5" t="s">
        <v>293</v>
      </c>
    </row>
    <row r="6" spans="1:2">
      <c r="A6" t="s">
        <v>294</v>
      </c>
      <c r="B6" t="s">
        <v>295</v>
      </c>
    </row>
    <row r="7" spans="1:2">
      <c r="A7" t="s">
        <v>296</v>
      </c>
      <c r="B7" t="s">
        <v>297</v>
      </c>
    </row>
    <row r="8" spans="1:2">
      <c r="A8" t="s">
        <v>298</v>
      </c>
      <c r="B8" t="s">
        <v>299</v>
      </c>
    </row>
    <row r="9" spans="1:2">
      <c r="A9" t="s">
        <v>300</v>
      </c>
      <c r="B9" t="s">
        <v>301</v>
      </c>
    </row>
    <row r="10" spans="1:2">
      <c r="A10" t="s">
        <v>298</v>
      </c>
      <c r="B10" t="s">
        <v>302</v>
      </c>
    </row>
    <row r="11" spans="1:2">
      <c r="A11" t="s">
        <v>303</v>
      </c>
      <c r="B11" s="7">
        <v>202300</v>
      </c>
    </row>
    <row r="12" spans="1:2">
      <c r="A12" t="s">
        <v>304</v>
      </c>
      <c r="B12" s="7">
        <v>202313</v>
      </c>
    </row>
    <row r="13" spans="1:2">
      <c r="A13" t="s">
        <v>305</v>
      </c>
      <c r="B13" t="s">
        <v>306</v>
      </c>
    </row>
    <row r="14" spans="1:2">
      <c r="A14" t="s">
        <v>307</v>
      </c>
      <c r="B14" t="s">
        <v>17</v>
      </c>
    </row>
    <row r="15" spans="1:2">
      <c r="A15" t="s">
        <v>308</v>
      </c>
      <c r="B15" t="s">
        <v>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Schools Act_Bud_For Budget Shar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UNIT4 Report Engine</dc:creator>
  <cp:lastModifiedBy>Tracey Sims</cp:lastModifiedBy>
  <dcterms:created xsi:type="dcterms:W3CDTF">2022-11-16T12:58:24Z</dcterms:created>
  <dcterms:modified xsi:type="dcterms:W3CDTF">2022-11-16T13:39:28Z</dcterms:modified>
</cp:coreProperties>
</file>